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hpb21v\chino14\train\"/>
    </mc:Choice>
  </mc:AlternateContent>
  <xr:revisionPtr revIDLastSave="0" documentId="8_{918F9F9D-1831-4487-A028-36E61FE4E00E}" xr6:coauthVersionLast="47" xr6:coauthVersionMax="47" xr10:uidLastSave="{00000000-0000-0000-0000-000000000000}"/>
  <bookViews>
    <workbookView xWindow="0" yWindow="0" windowWidth="11520" windowHeight="12360" firstSheet="32" activeTab="32" xr2:uid="{FD89857B-8212-4F04-B0BE-0CF54F7F62B9}"/>
    <workbookView xWindow="11136" yWindow="1440" windowWidth="9780" windowHeight="10320" firstSheet="34" activeTab="34" xr2:uid="{3FC76304-CE89-487A-BB50-7C2CB088E5A7}"/>
  </bookViews>
  <sheets>
    <sheet name="はじめに" sheetId="37" r:id="rId1"/>
    <sheet name="JR東" sheetId="1" r:id="rId2"/>
    <sheet name="JR海" sheetId="3" r:id="rId3"/>
    <sheet name="JR西" sheetId="2" r:id="rId4"/>
    <sheet name="JR北" sheetId="4" r:id="rId5"/>
    <sheet name="JR九" sheetId="36" r:id="rId6"/>
    <sheet name="東急" sheetId="5" r:id="rId7"/>
    <sheet name="京王" sheetId="6" r:id="rId8"/>
    <sheet name="京成" sheetId="7" r:id="rId9"/>
    <sheet name="小田急" sheetId="8" r:id="rId10"/>
    <sheet name="相鉄" sheetId="9" r:id="rId11"/>
    <sheet name="京急" sheetId="10" r:id="rId12"/>
    <sheet name="東武" sheetId="11" r:id="rId13"/>
    <sheet name="西武" sheetId="12" r:id="rId14"/>
    <sheet name="名鉄" sheetId="34" r:id="rId15"/>
    <sheet name="近鉄" sheetId="13" r:id="rId16"/>
    <sheet name="阪急" sheetId="14" r:id="rId17"/>
    <sheet name="阪神・山陽" sheetId="15" r:id="rId18"/>
    <sheet name="京阪" sheetId="16" r:id="rId19"/>
    <sheet name="南海" sheetId="17" r:id="rId20"/>
    <sheet name="西鉄" sheetId="18" r:id="rId21"/>
    <sheet name="札幌市" sheetId="19" r:id="rId22"/>
    <sheet name="仙台市" sheetId="20" r:id="rId23"/>
    <sheet name="メトロ" sheetId="21" r:id="rId24"/>
    <sheet name="横浜市" sheetId="29" r:id="rId25"/>
    <sheet name="都営" sheetId="22" r:id="rId26"/>
    <sheet name="名古屋市" sheetId="23" r:id="rId27"/>
    <sheet name="京都市" sheetId="24" r:id="rId28"/>
    <sheet name="大阪メトロ" sheetId="25" r:id="rId29"/>
    <sheet name="神戸市" sheetId="26" r:id="rId30"/>
    <sheet name="福岡市" sheetId="27" r:id="rId31"/>
    <sheet name="OTHER" sheetId="30" r:id="rId32"/>
    <sheet name="集計" sheetId="28" r:id="rId33"/>
    <sheet name="集計(その他)" sheetId="32" r:id="rId34"/>
    <sheet name="ランキング" sheetId="31" r:id="rId35"/>
    <sheet name="ランキング(それ以外)" sheetId="35" r:id="rId36"/>
  </sheets>
  <definedNames>
    <definedName name="_xlnm._FilterDatabase" localSheetId="23" hidden="1">メトロ!$A$2:$C$136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6" i="28" l="1"/>
  <c r="L26" i="30"/>
  <c r="L24" i="30"/>
  <c r="L23" i="30"/>
  <c r="L314" i="28"/>
  <c r="L21" i="30"/>
  <c r="L20" i="30"/>
  <c r="L19" i="30"/>
  <c r="L18" i="30"/>
  <c r="G226" i="31"/>
  <c r="I226" i="31" s="1"/>
  <c r="H226" i="31"/>
  <c r="G182" i="31"/>
  <c r="I182" i="31" s="1"/>
  <c r="H182" i="31"/>
  <c r="H3" i="30"/>
  <c r="H4" i="30"/>
  <c r="H5" i="30"/>
  <c r="H6" i="30"/>
  <c r="H7" i="30"/>
  <c r="H8" i="30"/>
  <c r="H2" i="30"/>
  <c r="G228" i="31"/>
  <c r="I228" i="31" s="1"/>
  <c r="H228" i="31"/>
  <c r="L312" i="28"/>
  <c r="D7" i="30"/>
  <c r="D6" i="30"/>
  <c r="D5" i="30"/>
  <c r="D4" i="30"/>
  <c r="D3" i="30"/>
  <c r="D2" i="30"/>
  <c r="G195" i="31"/>
  <c r="I195" i="31" s="1"/>
  <c r="H195" i="31"/>
  <c r="G225" i="31"/>
  <c r="I225" i="31" s="1"/>
  <c r="H225" i="31"/>
  <c r="G132" i="31"/>
  <c r="I132" i="31" s="1"/>
  <c r="H132" i="31"/>
  <c r="G138" i="31"/>
  <c r="H138" i="31"/>
  <c r="G230" i="31"/>
  <c r="I230" i="31" s="1"/>
  <c r="H230" i="31"/>
  <c r="G231" i="31"/>
  <c r="I231" i="31" s="1"/>
  <c r="H231" i="31"/>
  <c r="G232" i="31"/>
  <c r="I232" i="31" s="1"/>
  <c r="H232" i="31"/>
  <c r="L310" i="28"/>
  <c r="L308" i="28"/>
  <c r="L16" i="30"/>
  <c r="L15" i="30"/>
  <c r="F155" i="1"/>
  <c r="F157" i="1"/>
  <c r="F158" i="1"/>
  <c r="F156" i="1"/>
  <c r="L13" i="30"/>
  <c r="L12" i="30"/>
  <c r="L11" i="30"/>
  <c r="L306" i="28"/>
  <c r="L304" i="28"/>
  <c r="L302" i="28"/>
  <c r="L300" i="28"/>
  <c r="L298" i="28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9" i="30"/>
  <c r="K9" i="30"/>
  <c r="I138" i="31" l="1"/>
  <c r="G190" i="31"/>
  <c r="I190" i="31" s="1"/>
  <c r="H190" i="31"/>
  <c r="L296" i="28"/>
  <c r="L7" i="30"/>
  <c r="L6" i="30"/>
  <c r="L5" i="30"/>
  <c r="G224" i="31"/>
  <c r="H224" i="31"/>
  <c r="G198" i="31"/>
  <c r="I198" i="31" s="1"/>
  <c r="H198" i="31"/>
  <c r="L294" i="28"/>
  <c r="G150" i="31"/>
  <c r="H150" i="31"/>
  <c r="L292" i="28"/>
  <c r="I78" i="32"/>
  <c r="L3" i="30"/>
  <c r="L2" i="30"/>
  <c r="G227" i="31"/>
  <c r="H227" i="31"/>
  <c r="L290" i="28"/>
  <c r="G176" i="31"/>
  <c r="H176" i="31"/>
  <c r="G210" i="31"/>
  <c r="H210" i="31"/>
  <c r="L288" i="28"/>
  <c r="L286" i="28"/>
  <c r="G184" i="31"/>
  <c r="H184" i="31"/>
  <c r="G202" i="31"/>
  <c r="H202" i="31"/>
  <c r="I76" i="32"/>
  <c r="I74" i="32"/>
  <c r="I5" i="15"/>
  <c r="I4" i="15"/>
  <c r="I3" i="15"/>
  <c r="I2" i="15"/>
  <c r="I72" i="32"/>
  <c r="I70" i="32"/>
  <c r="D18" i="26"/>
  <c r="D17" i="26"/>
  <c r="G219" i="31"/>
  <c r="H219" i="31"/>
  <c r="G223" i="31"/>
  <c r="H223" i="31"/>
  <c r="G175" i="31"/>
  <c r="H175" i="31"/>
  <c r="I68" i="32"/>
  <c r="I66" i="32"/>
  <c r="I64" i="32"/>
  <c r="E40" i="25"/>
  <c r="D40" i="25"/>
  <c r="G153" i="31"/>
  <c r="H153" i="31"/>
  <c r="I62" i="32"/>
  <c r="G221" i="31"/>
  <c r="H221" i="31"/>
  <c r="G124" i="31"/>
  <c r="H124" i="31"/>
  <c r="L284" i="28"/>
  <c r="G220" i="31"/>
  <c r="H220" i="31"/>
  <c r="G204" i="31"/>
  <c r="H204" i="31"/>
  <c r="I60" i="32"/>
  <c r="G218" i="31"/>
  <c r="H218" i="31"/>
  <c r="G222" i="31"/>
  <c r="H222" i="31"/>
  <c r="D21" i="5"/>
  <c r="D22" i="5"/>
  <c r="D23" i="5"/>
  <c r="D24" i="5"/>
  <c r="D25" i="5"/>
  <c r="D26" i="5"/>
  <c r="D27" i="5"/>
  <c r="D28" i="5"/>
  <c r="E28" i="5" s="1"/>
  <c r="D29" i="5"/>
  <c r="D30" i="5"/>
  <c r="D31" i="5"/>
  <c r="D32" i="5"/>
  <c r="D33" i="5"/>
  <c r="D34" i="5"/>
  <c r="D35" i="5"/>
  <c r="D36" i="5"/>
  <c r="E36" i="5" s="1"/>
  <c r="D37" i="5"/>
  <c r="D38" i="5"/>
  <c r="D39" i="5"/>
  <c r="D40" i="5"/>
  <c r="D41" i="5"/>
  <c r="D42" i="5"/>
  <c r="D43" i="5"/>
  <c r="D44" i="5"/>
  <c r="E44" i="5" s="1"/>
  <c r="D45" i="5"/>
  <c r="D46" i="5"/>
  <c r="D47" i="5"/>
  <c r="D48" i="5"/>
  <c r="D49" i="5"/>
  <c r="D50" i="5"/>
  <c r="D51" i="5"/>
  <c r="D52" i="5"/>
  <c r="E52" i="5" s="1"/>
  <c r="D53" i="5"/>
  <c r="D54" i="5"/>
  <c r="D55" i="5"/>
  <c r="D56" i="5"/>
  <c r="D57" i="5"/>
  <c r="D58" i="5"/>
  <c r="D59" i="5"/>
  <c r="D60" i="5"/>
  <c r="E60" i="5" s="1"/>
  <c r="D61" i="5"/>
  <c r="D62" i="5"/>
  <c r="D63" i="5"/>
  <c r="D64" i="5"/>
  <c r="D65" i="5"/>
  <c r="D66" i="5"/>
  <c r="D67" i="5"/>
  <c r="D68" i="5"/>
  <c r="E68" i="5" s="1"/>
  <c r="D69" i="5"/>
  <c r="D70" i="5"/>
  <c r="D71" i="5"/>
  <c r="D72" i="5"/>
  <c r="D73" i="5"/>
  <c r="D74" i="5"/>
  <c r="D75" i="5"/>
  <c r="D76" i="5"/>
  <c r="E76" i="5" s="1"/>
  <c r="D77" i="5"/>
  <c r="D78" i="5"/>
  <c r="D79" i="5"/>
  <c r="D80" i="5"/>
  <c r="D81" i="5"/>
  <c r="D82" i="5"/>
  <c r="D83" i="5"/>
  <c r="D84" i="5"/>
  <c r="E84" i="5" s="1"/>
  <c r="D85" i="5"/>
  <c r="D86" i="5"/>
  <c r="D87" i="5"/>
  <c r="D88" i="5"/>
  <c r="D89" i="5"/>
  <c r="D90" i="5"/>
  <c r="E4" i="5"/>
  <c r="E6" i="5"/>
  <c r="E8" i="5"/>
  <c r="E15" i="5"/>
  <c r="E20" i="5"/>
  <c r="E21" i="5"/>
  <c r="E22" i="5"/>
  <c r="E23" i="5"/>
  <c r="E24" i="5"/>
  <c r="E25" i="5"/>
  <c r="E26" i="5"/>
  <c r="E27" i="5"/>
  <c r="E29" i="5"/>
  <c r="E30" i="5"/>
  <c r="E31" i="5"/>
  <c r="E32" i="5"/>
  <c r="E33" i="5"/>
  <c r="E34" i="5"/>
  <c r="E35" i="5"/>
  <c r="E37" i="5"/>
  <c r="E38" i="5"/>
  <c r="E39" i="5"/>
  <c r="E40" i="5"/>
  <c r="E41" i="5"/>
  <c r="E42" i="5"/>
  <c r="E43" i="5"/>
  <c r="E45" i="5"/>
  <c r="E46" i="5"/>
  <c r="E47" i="5"/>
  <c r="E48" i="5"/>
  <c r="E49" i="5"/>
  <c r="E50" i="5"/>
  <c r="E51" i="5"/>
  <c r="E53" i="5"/>
  <c r="E54" i="5"/>
  <c r="E55" i="5"/>
  <c r="E56" i="5"/>
  <c r="E57" i="5"/>
  <c r="E58" i="5"/>
  <c r="E59" i="5"/>
  <c r="E61" i="5"/>
  <c r="E62" i="5"/>
  <c r="E63" i="5"/>
  <c r="E64" i="5"/>
  <c r="E65" i="5"/>
  <c r="E66" i="5"/>
  <c r="E67" i="5"/>
  <c r="E69" i="5"/>
  <c r="E70" i="5"/>
  <c r="E71" i="5"/>
  <c r="E72" i="5"/>
  <c r="E73" i="5"/>
  <c r="E74" i="5"/>
  <c r="E75" i="5"/>
  <c r="E77" i="5"/>
  <c r="E78" i="5"/>
  <c r="E79" i="5"/>
  <c r="E80" i="5"/>
  <c r="E81" i="5"/>
  <c r="E82" i="5"/>
  <c r="E83" i="5"/>
  <c r="E85" i="5"/>
  <c r="E86" i="5"/>
  <c r="E87" i="5"/>
  <c r="E88" i="5"/>
  <c r="E89" i="5"/>
  <c r="E90" i="5"/>
  <c r="D4" i="5"/>
  <c r="D5" i="5"/>
  <c r="E5" i="5" s="1"/>
  <c r="D6" i="5"/>
  <c r="D7" i="5"/>
  <c r="E7" i="5" s="1"/>
  <c r="D8" i="5"/>
  <c r="D9" i="5"/>
  <c r="E9" i="5" s="1"/>
  <c r="D10" i="5"/>
  <c r="E10" i="5" s="1"/>
  <c r="D11" i="5"/>
  <c r="E11" i="5" s="1"/>
  <c r="D12" i="5"/>
  <c r="E12" i="5" s="1"/>
  <c r="D13" i="5"/>
  <c r="E13" i="5" s="1"/>
  <c r="D14" i="5"/>
  <c r="E14" i="5" s="1"/>
  <c r="D15" i="5"/>
  <c r="D16" i="5"/>
  <c r="E16" i="5" s="1"/>
  <c r="D17" i="5"/>
  <c r="E17" i="5" s="1"/>
  <c r="D18" i="5"/>
  <c r="E18" i="5" s="1"/>
  <c r="D19" i="5"/>
  <c r="E19" i="5" s="1"/>
  <c r="D20" i="5"/>
  <c r="D2" i="5"/>
  <c r="E2" i="5" s="1"/>
  <c r="G181" i="31"/>
  <c r="H181" i="31"/>
  <c r="L282" i="28"/>
  <c r="D32" i="30"/>
  <c r="D31" i="30"/>
  <c r="D30" i="30"/>
  <c r="H27" i="30"/>
  <c r="H28" i="30"/>
  <c r="H29" i="30"/>
  <c r="H30" i="30"/>
  <c r="H31" i="30"/>
  <c r="H32" i="30"/>
  <c r="H26" i="30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3" i="7"/>
  <c r="L280" i="28"/>
  <c r="G5" i="31"/>
  <c r="G7" i="31"/>
  <c r="G9" i="31"/>
  <c r="G10" i="31"/>
  <c r="G11" i="31"/>
  <c r="G17" i="31"/>
  <c r="G19" i="31"/>
  <c r="G20" i="31"/>
  <c r="G21" i="31"/>
  <c r="G23" i="31"/>
  <c r="G27" i="31"/>
  <c r="G28" i="31"/>
  <c r="G31" i="31"/>
  <c r="G32" i="31"/>
  <c r="G34" i="31"/>
  <c r="G36" i="31"/>
  <c r="G39" i="31"/>
  <c r="G44" i="31"/>
  <c r="G40" i="31"/>
  <c r="G46" i="31"/>
  <c r="G50" i="31"/>
  <c r="G51" i="31"/>
  <c r="G54" i="31"/>
  <c r="G55" i="31"/>
  <c r="G52" i="31"/>
  <c r="G56" i="31"/>
  <c r="G57" i="31"/>
  <c r="G61" i="31"/>
  <c r="G62" i="31"/>
  <c r="G65" i="31"/>
  <c r="G66" i="31"/>
  <c r="G63" i="31"/>
  <c r="G64" i="31"/>
  <c r="G70" i="31"/>
  <c r="G73" i="31"/>
  <c r="G74" i="31"/>
  <c r="G75" i="31"/>
  <c r="G76" i="31"/>
  <c r="G77" i="31"/>
  <c r="G79" i="31"/>
  <c r="G81" i="31"/>
  <c r="G82" i="31"/>
  <c r="G83" i="31"/>
  <c r="G84" i="31"/>
  <c r="G85" i="31"/>
  <c r="G87" i="31"/>
  <c r="G88" i="31"/>
  <c r="G89" i="31"/>
  <c r="G91" i="31"/>
  <c r="G96" i="31"/>
  <c r="G100" i="31"/>
  <c r="G103" i="31"/>
  <c r="G105" i="31"/>
  <c r="G106" i="31"/>
  <c r="G107" i="31"/>
  <c r="G101" i="31"/>
  <c r="G108" i="31"/>
  <c r="G110" i="31"/>
  <c r="G111" i="31"/>
  <c r="G112" i="31"/>
  <c r="G113" i="31"/>
  <c r="G114" i="31"/>
  <c r="G116" i="31"/>
  <c r="G117" i="31"/>
  <c r="G118" i="31"/>
  <c r="G119" i="31"/>
  <c r="G122" i="31"/>
  <c r="G123" i="31"/>
  <c r="G125" i="31"/>
  <c r="G127" i="31"/>
  <c r="G130" i="31"/>
  <c r="G133" i="31"/>
  <c r="G134" i="31"/>
  <c r="G135" i="31"/>
  <c r="G136" i="31"/>
  <c r="G140" i="31"/>
  <c r="G141" i="31"/>
  <c r="G143" i="31"/>
  <c r="G144" i="31"/>
  <c r="G146" i="31"/>
  <c r="G147" i="31"/>
  <c r="G151" i="31"/>
  <c r="G152" i="31"/>
  <c r="G154" i="31"/>
  <c r="G156" i="31"/>
  <c r="G157" i="31"/>
  <c r="G158" i="31"/>
  <c r="G161" i="31"/>
  <c r="G160" i="31"/>
  <c r="G164" i="31"/>
  <c r="G166" i="31"/>
  <c r="G167" i="31"/>
  <c r="G169" i="31"/>
  <c r="G174" i="31"/>
  <c r="G177" i="31"/>
  <c r="G186" i="31"/>
  <c r="G188" i="31"/>
  <c r="G200" i="31"/>
  <c r="G206" i="31"/>
  <c r="G208" i="31"/>
  <c r="G97" i="31"/>
  <c r="G99" i="31"/>
  <c r="G109" i="31"/>
  <c r="G120" i="31"/>
  <c r="G128" i="31"/>
  <c r="G178" i="31"/>
  <c r="G137" i="31"/>
  <c r="G149" i="31"/>
  <c r="G183" i="31"/>
  <c r="G172" i="31"/>
  <c r="G170" i="31"/>
  <c r="G171" i="31"/>
  <c r="G173" i="31"/>
  <c r="G179" i="31"/>
  <c r="G180" i="31"/>
  <c r="G192" i="31"/>
  <c r="G185" i="31"/>
  <c r="G148" i="31"/>
  <c r="G187" i="31"/>
  <c r="G191" i="31"/>
  <c r="G159" i="31"/>
  <c r="G189" i="31"/>
  <c r="G193" i="31"/>
  <c r="G201" i="31"/>
  <c r="G194" i="31"/>
  <c r="G203" i="31"/>
  <c r="G199" i="31"/>
  <c r="G162" i="31"/>
  <c r="G229" i="31"/>
  <c r="G212" i="31"/>
  <c r="G207" i="31"/>
  <c r="G214" i="31"/>
  <c r="G215" i="31"/>
  <c r="G205" i="31"/>
  <c r="G196" i="31"/>
  <c r="G209" i="31"/>
  <c r="G216" i="31"/>
  <c r="G217" i="31"/>
  <c r="G211" i="31"/>
  <c r="G213" i="31"/>
  <c r="G197" i="31"/>
  <c r="G42" i="31"/>
  <c r="H3" i="31"/>
  <c r="H4" i="31"/>
  <c r="H6" i="31"/>
  <c r="H5" i="31"/>
  <c r="H7" i="31"/>
  <c r="H8" i="31"/>
  <c r="H11" i="31"/>
  <c r="H10" i="31"/>
  <c r="H12" i="31"/>
  <c r="H13" i="31"/>
  <c r="H17" i="31"/>
  <c r="H15" i="31"/>
  <c r="H16" i="31"/>
  <c r="H19" i="31"/>
  <c r="H20" i="31"/>
  <c r="H24" i="31"/>
  <c r="H21" i="31"/>
  <c r="H23" i="31"/>
  <c r="H22" i="31"/>
  <c r="H18" i="31"/>
  <c r="H14" i="31"/>
  <c r="H26" i="31"/>
  <c r="H25" i="31"/>
  <c r="H27" i="31"/>
  <c r="H28" i="31"/>
  <c r="H31" i="31"/>
  <c r="H30" i="31"/>
  <c r="H29" i="31"/>
  <c r="H34" i="31"/>
  <c r="H32" i="31"/>
  <c r="H33" i="31"/>
  <c r="H36" i="31"/>
  <c r="H35" i="31"/>
  <c r="H38" i="31"/>
  <c r="H37" i="31"/>
  <c r="H41" i="31"/>
  <c r="H39" i="31"/>
  <c r="H40" i="31"/>
  <c r="H45" i="31"/>
  <c r="H44" i="31"/>
  <c r="H46" i="31"/>
  <c r="H51" i="31"/>
  <c r="H43" i="31"/>
  <c r="H49" i="31"/>
  <c r="H55" i="31"/>
  <c r="H48" i="31"/>
  <c r="H50" i="31"/>
  <c r="H47" i="31"/>
  <c r="H52" i="31"/>
  <c r="H54" i="31"/>
  <c r="H58" i="31"/>
  <c r="H61" i="31"/>
  <c r="H59" i="31"/>
  <c r="H53" i="31"/>
  <c r="H57" i="31"/>
  <c r="H56" i="31"/>
  <c r="H66" i="31"/>
  <c r="H60" i="31"/>
  <c r="H63" i="31"/>
  <c r="H64" i="31"/>
  <c r="H62" i="31"/>
  <c r="H68" i="31"/>
  <c r="H65" i="31"/>
  <c r="H74" i="31"/>
  <c r="H69" i="31"/>
  <c r="H71" i="31"/>
  <c r="H67" i="31"/>
  <c r="H72" i="31"/>
  <c r="H70" i="31"/>
  <c r="H73" i="31"/>
  <c r="H77" i="31"/>
  <c r="H78" i="31"/>
  <c r="H76" i="31"/>
  <c r="H75" i="31"/>
  <c r="H82" i="31"/>
  <c r="H83" i="31"/>
  <c r="H79" i="31"/>
  <c r="H92" i="31"/>
  <c r="H93" i="31"/>
  <c r="H84" i="31"/>
  <c r="H91" i="31"/>
  <c r="H89" i="31"/>
  <c r="H87" i="31"/>
  <c r="H97" i="31"/>
  <c r="H88" i="31"/>
  <c r="H85" i="31"/>
  <c r="H99" i="31"/>
  <c r="H115" i="31"/>
  <c r="H80" i="31"/>
  <c r="H98" i="31"/>
  <c r="H95" i="31"/>
  <c r="H100" i="31"/>
  <c r="H96" i="31"/>
  <c r="H94" i="31"/>
  <c r="H104" i="31"/>
  <c r="H102" i="31"/>
  <c r="H109" i="31"/>
  <c r="H103" i="31"/>
  <c r="H110" i="31"/>
  <c r="H107" i="31"/>
  <c r="H112" i="31"/>
  <c r="H105" i="31"/>
  <c r="H108" i="31"/>
  <c r="H106" i="31"/>
  <c r="H111" i="31"/>
  <c r="H141" i="31"/>
  <c r="H114" i="31"/>
  <c r="H120" i="31"/>
  <c r="H101" i="31"/>
  <c r="H123" i="31"/>
  <c r="H113" i="31"/>
  <c r="H128" i="31"/>
  <c r="H129" i="31"/>
  <c r="H121" i="31"/>
  <c r="H117" i="31"/>
  <c r="H126" i="31"/>
  <c r="H178" i="31"/>
  <c r="H122" i="31"/>
  <c r="H119" i="31"/>
  <c r="H116" i="31"/>
  <c r="H133" i="31"/>
  <c r="H130" i="31"/>
  <c r="H135" i="31"/>
  <c r="H131" i="31"/>
  <c r="H137" i="31"/>
  <c r="H125" i="31"/>
  <c r="H118" i="31"/>
  <c r="H144" i="31"/>
  <c r="H146" i="31"/>
  <c r="H139" i="31"/>
  <c r="H136" i="31"/>
  <c r="H134" i="31"/>
  <c r="H149" i="31"/>
  <c r="H140" i="31"/>
  <c r="H127" i="31"/>
  <c r="H152" i="31"/>
  <c r="H142" i="31"/>
  <c r="H90" i="31"/>
  <c r="H154" i="31"/>
  <c r="H151" i="31"/>
  <c r="H147" i="31"/>
  <c r="H156" i="31"/>
  <c r="H157" i="31"/>
  <c r="H143" i="31"/>
  <c r="H166" i="31"/>
  <c r="H155" i="31"/>
  <c r="H160" i="31"/>
  <c r="H164" i="31"/>
  <c r="H165" i="31"/>
  <c r="H174" i="31"/>
  <c r="H163" i="31"/>
  <c r="H168" i="31"/>
  <c r="H161" i="31"/>
  <c r="H183" i="31"/>
  <c r="H172" i="31"/>
  <c r="H186" i="31"/>
  <c r="H170" i="31"/>
  <c r="H177" i="31"/>
  <c r="H171" i="31"/>
  <c r="H145" i="31"/>
  <c r="H173" i="31"/>
  <c r="H169" i="31"/>
  <c r="H179" i="31"/>
  <c r="H180" i="31"/>
  <c r="H86" i="31"/>
  <c r="H192" i="31"/>
  <c r="H188" i="31"/>
  <c r="H185" i="31"/>
  <c r="H148" i="31"/>
  <c r="H187" i="31"/>
  <c r="H167" i="31"/>
  <c r="H191" i="31"/>
  <c r="H159" i="31"/>
  <c r="H189" i="31"/>
  <c r="H158" i="31"/>
  <c r="H193" i="31"/>
  <c r="H201" i="31"/>
  <c r="H194" i="31"/>
  <c r="H203" i="31"/>
  <c r="H199" i="31"/>
  <c r="H162" i="31"/>
  <c r="H229" i="31"/>
  <c r="H212" i="31"/>
  <c r="H208" i="31"/>
  <c r="H207" i="31"/>
  <c r="H214" i="31"/>
  <c r="H215" i="31"/>
  <c r="H205" i="31"/>
  <c r="H200" i="31"/>
  <c r="H206" i="31"/>
  <c r="H196" i="31"/>
  <c r="H209" i="31"/>
  <c r="H216" i="31"/>
  <c r="H217" i="31"/>
  <c r="H211" i="31"/>
  <c r="H213" i="31"/>
  <c r="H197" i="31"/>
  <c r="H42" i="31"/>
  <c r="H2" i="31"/>
  <c r="L278" i="28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3" i="1"/>
  <c r="F98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2" i="1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2" i="22"/>
  <c r="L276" i="28"/>
  <c r="L274" i="28"/>
  <c r="L272" i="28"/>
  <c r="L270" i="28"/>
  <c r="L268" i="28"/>
  <c r="L266" i="28"/>
  <c r="D16" i="16"/>
  <c r="D5" i="27"/>
  <c r="L264" i="28"/>
  <c r="I58" i="32"/>
  <c r="I56" i="32"/>
  <c r="D15" i="16"/>
  <c r="I54" i="32"/>
  <c r="L262" i="28"/>
  <c r="I52" i="32"/>
  <c r="I50" i="32"/>
  <c r="D3" i="27"/>
  <c r="D4" i="27"/>
  <c r="D2" i="27"/>
  <c r="C2" i="27"/>
  <c r="C3" i="27"/>
  <c r="E39" i="25"/>
  <c r="D39" i="25"/>
  <c r="I48" i="32"/>
  <c r="I46" i="32"/>
  <c r="I44" i="32"/>
  <c r="I42" i="32"/>
  <c r="I40" i="32"/>
  <c r="I38" i="32"/>
  <c r="I34" i="32"/>
  <c r="I32" i="32"/>
  <c r="I30" i="32"/>
  <c r="I26" i="32"/>
  <c r="I36" i="32"/>
  <c r="D3" i="26"/>
  <c r="D4" i="26"/>
  <c r="D5" i="26"/>
  <c r="D6" i="26"/>
  <c r="D7" i="26"/>
  <c r="D8" i="26"/>
  <c r="D9" i="26"/>
  <c r="D10" i="26"/>
  <c r="D11" i="26"/>
  <c r="D12" i="26"/>
  <c r="D13" i="26"/>
  <c r="D14" i="26"/>
  <c r="D15" i="26"/>
  <c r="D16" i="26"/>
  <c r="D2" i="26"/>
  <c r="C9" i="17"/>
  <c r="D10" i="17"/>
  <c r="I28" i="32"/>
  <c r="C3" i="26"/>
  <c r="D14" i="15"/>
  <c r="D13" i="15"/>
  <c r="D12" i="15"/>
  <c r="D11" i="15"/>
  <c r="D10" i="15"/>
  <c r="I24" i="32"/>
  <c r="I22" i="32"/>
  <c r="I20" i="32"/>
  <c r="D3" i="24"/>
  <c r="D4" i="24"/>
  <c r="D5" i="24"/>
  <c r="D6" i="24"/>
  <c r="D8" i="24"/>
  <c r="D7" i="24"/>
  <c r="D9" i="24"/>
  <c r="D2" i="24"/>
  <c r="I18" i="32"/>
  <c r="I16" i="32"/>
  <c r="D17" i="14"/>
  <c r="I14" i="32"/>
  <c r="I12" i="32"/>
  <c r="F6" i="19"/>
  <c r="F2" i="19"/>
  <c r="F4" i="19"/>
  <c r="F5" i="19"/>
  <c r="F7" i="19"/>
  <c r="F8" i="19"/>
  <c r="F11" i="19"/>
  <c r="F13" i="19"/>
  <c r="F14" i="19"/>
  <c r="F9" i="19"/>
  <c r="F10" i="19"/>
  <c r="F12" i="19"/>
  <c r="F15" i="19"/>
  <c r="F3" i="19"/>
  <c r="I224" i="31" l="1"/>
  <c r="I150" i="31"/>
  <c r="I227" i="31"/>
  <c r="I184" i="31"/>
  <c r="I210" i="31"/>
  <c r="I202" i="31"/>
  <c r="I176" i="31"/>
  <c r="I175" i="31"/>
  <c r="I223" i="31"/>
  <c r="I219" i="31"/>
  <c r="I153" i="31"/>
  <c r="I204" i="31"/>
  <c r="I220" i="31"/>
  <c r="I124" i="31"/>
  <c r="I221" i="31"/>
  <c r="I222" i="31"/>
  <c r="I218" i="31"/>
  <c r="I212" i="31"/>
  <c r="I189" i="31"/>
  <c r="I179" i="31"/>
  <c r="I178" i="31"/>
  <c r="I200" i="31"/>
  <c r="I164" i="31"/>
  <c r="I151" i="31"/>
  <c r="I135" i="31"/>
  <c r="I119" i="31"/>
  <c r="I110" i="31"/>
  <c r="I84" i="31"/>
  <c r="I74" i="31"/>
  <c r="I62" i="31"/>
  <c r="I50" i="31"/>
  <c r="I32" i="31"/>
  <c r="I229" i="31"/>
  <c r="I159" i="31"/>
  <c r="I128" i="31"/>
  <c r="I188" i="31"/>
  <c r="I160" i="31"/>
  <c r="I147" i="31"/>
  <c r="I134" i="31"/>
  <c r="I118" i="31"/>
  <c r="I108" i="31"/>
  <c r="I96" i="31"/>
  <c r="I83" i="31"/>
  <c r="I73" i="31"/>
  <c r="I61" i="31"/>
  <c r="I46" i="31"/>
  <c r="I181" i="31"/>
  <c r="I5" i="31"/>
  <c r="I209" i="31"/>
  <c r="I162" i="31"/>
  <c r="I191" i="31"/>
  <c r="I171" i="31"/>
  <c r="I120" i="31"/>
  <c r="I186" i="31"/>
  <c r="I161" i="31"/>
  <c r="I146" i="31"/>
  <c r="I133" i="31"/>
  <c r="I117" i="31"/>
  <c r="I101" i="31"/>
  <c r="I91" i="31"/>
  <c r="I82" i="31"/>
  <c r="I57" i="31"/>
  <c r="I40" i="31"/>
  <c r="I28" i="31"/>
  <c r="I196" i="31"/>
  <c r="I199" i="31"/>
  <c r="I187" i="31"/>
  <c r="I170" i="31"/>
  <c r="I109" i="31"/>
  <c r="I177" i="31"/>
  <c r="I158" i="31"/>
  <c r="I144" i="31"/>
  <c r="I130" i="31"/>
  <c r="I116" i="31"/>
  <c r="I107" i="31"/>
  <c r="I70" i="31"/>
  <c r="I56" i="31"/>
  <c r="I44" i="31"/>
  <c r="I27" i="31"/>
  <c r="I11" i="31"/>
  <c r="I216" i="31"/>
  <c r="I173" i="31"/>
  <c r="I42" i="31"/>
  <c r="I205" i="31"/>
  <c r="I203" i="31"/>
  <c r="I148" i="31"/>
  <c r="I172" i="31"/>
  <c r="I99" i="31"/>
  <c r="I174" i="31"/>
  <c r="I157" i="31"/>
  <c r="I143" i="31"/>
  <c r="I127" i="31"/>
  <c r="I114" i="31"/>
  <c r="I106" i="31"/>
  <c r="I89" i="31"/>
  <c r="I79" i="31"/>
  <c r="I64" i="31"/>
  <c r="I52" i="31"/>
  <c r="I23" i="31"/>
  <c r="I10" i="31"/>
  <c r="I217" i="31"/>
  <c r="I31" i="31"/>
  <c r="I197" i="31"/>
  <c r="I215" i="31"/>
  <c r="I194" i="31"/>
  <c r="I185" i="31"/>
  <c r="I183" i="31"/>
  <c r="I97" i="31"/>
  <c r="I169" i="31"/>
  <c r="I156" i="31"/>
  <c r="I141" i="31"/>
  <c r="I125" i="31"/>
  <c r="I113" i="31"/>
  <c r="I105" i="31"/>
  <c r="I88" i="31"/>
  <c r="I77" i="31"/>
  <c r="I63" i="31"/>
  <c r="I55" i="31"/>
  <c r="I39" i="31"/>
  <c r="I21" i="31"/>
  <c r="I213" i="31"/>
  <c r="I214" i="31"/>
  <c r="I201" i="31"/>
  <c r="I192" i="31"/>
  <c r="I149" i="31"/>
  <c r="I208" i="31"/>
  <c r="I167" i="31"/>
  <c r="I154" i="31"/>
  <c r="I140" i="31"/>
  <c r="I123" i="31"/>
  <c r="I112" i="31"/>
  <c r="I103" i="31"/>
  <c r="I87" i="31"/>
  <c r="I76" i="31"/>
  <c r="I66" i="31"/>
  <c r="I54" i="31"/>
  <c r="I36" i="31"/>
  <c r="I20" i="31"/>
  <c r="I17" i="31"/>
  <c r="I211" i="31"/>
  <c r="I207" i="31"/>
  <c r="I193" i="31"/>
  <c r="I180" i="31"/>
  <c r="I137" i="31"/>
  <c r="I206" i="31"/>
  <c r="I166" i="31"/>
  <c r="I152" i="31"/>
  <c r="I136" i="31"/>
  <c r="I122" i="31"/>
  <c r="I111" i="31"/>
  <c r="I100" i="31"/>
  <c r="I85" i="31"/>
  <c r="I75" i="31"/>
  <c r="I65" i="31"/>
  <c r="I51" i="31"/>
  <c r="I34" i="31"/>
  <c r="I19" i="31"/>
  <c r="I7" i="31"/>
  <c r="I10" i="32"/>
  <c r="H81" i="31" s="1"/>
  <c r="I81" i="31" s="1"/>
  <c r="D5" i="34"/>
  <c r="I8" i="32"/>
  <c r="D8" i="34"/>
  <c r="I6" i="32"/>
  <c r="D3" i="23"/>
  <c r="D15" i="23"/>
  <c r="D9" i="23"/>
  <c r="D11" i="23"/>
  <c r="D10" i="23"/>
  <c r="D6" i="23"/>
  <c r="D13" i="23"/>
  <c r="D12" i="23"/>
  <c r="D7" i="23"/>
  <c r="D5" i="23"/>
  <c r="D8" i="23"/>
  <c r="D4" i="23"/>
  <c r="D16" i="23"/>
  <c r="D14" i="23"/>
  <c r="D2" i="23"/>
  <c r="D4" i="34"/>
  <c r="D3" i="34"/>
  <c r="D9" i="34"/>
  <c r="D7" i="34"/>
  <c r="D6" i="34"/>
  <c r="I4" i="32"/>
  <c r="I2" i="32"/>
  <c r="H9" i="31" s="1"/>
  <c r="I9" i="31" s="1"/>
  <c r="E18" i="25"/>
  <c r="E23" i="25"/>
  <c r="E24" i="25"/>
  <c r="E25" i="25"/>
  <c r="E26" i="25"/>
  <c r="E3" i="25"/>
  <c r="E4" i="25"/>
  <c r="E12" i="25"/>
  <c r="E13" i="25"/>
  <c r="D35" i="25"/>
  <c r="E35" i="25" s="1"/>
  <c r="D33" i="25"/>
  <c r="E33" i="25" s="1"/>
  <c r="D19" i="25"/>
  <c r="E19" i="25" s="1"/>
  <c r="D22" i="25"/>
  <c r="E22" i="25" s="1"/>
  <c r="D18" i="25"/>
  <c r="D34" i="25"/>
  <c r="E34" i="25" s="1"/>
  <c r="D38" i="25"/>
  <c r="D17" i="25"/>
  <c r="D13" i="25"/>
  <c r="D25" i="25"/>
  <c r="D26" i="25"/>
  <c r="D23" i="25"/>
  <c r="D12" i="25"/>
  <c r="D21" i="25"/>
  <c r="E21" i="25" s="1"/>
  <c r="D14" i="25"/>
  <c r="E14" i="25" s="1"/>
  <c r="D15" i="25"/>
  <c r="E15" i="25" s="1"/>
  <c r="D16" i="25"/>
  <c r="E16" i="25" s="1"/>
  <c r="D9" i="25"/>
  <c r="E9" i="25" s="1"/>
  <c r="D37" i="25"/>
  <c r="D10" i="25"/>
  <c r="D32" i="25"/>
  <c r="E32" i="25" s="1"/>
  <c r="D31" i="25"/>
  <c r="E31" i="25" s="1"/>
  <c r="D30" i="25"/>
  <c r="E30" i="25" s="1"/>
  <c r="D28" i="25"/>
  <c r="E28" i="25" s="1"/>
  <c r="D27" i="25"/>
  <c r="E27" i="25" s="1"/>
  <c r="D20" i="25"/>
  <c r="E20" i="25" s="1"/>
  <c r="D4" i="25"/>
  <c r="D29" i="25"/>
  <c r="E29" i="25" s="1"/>
  <c r="D3" i="25"/>
  <c r="D8" i="25"/>
  <c r="E8" i="25" s="1"/>
  <c r="D6" i="25"/>
  <c r="E6" i="25" s="1"/>
  <c r="D5" i="25"/>
  <c r="E5" i="25" s="1"/>
  <c r="D2" i="25"/>
  <c r="E2" i="25" s="1"/>
  <c r="D11" i="25"/>
  <c r="E11" i="25" s="1"/>
  <c r="D24" i="25"/>
  <c r="D7" i="25"/>
  <c r="D36" i="25"/>
  <c r="L260" i="28"/>
  <c r="L258" i="28"/>
  <c r="D14" i="16"/>
  <c r="D5" i="16"/>
  <c r="D4" i="16"/>
  <c r="D8" i="16"/>
  <c r="D7" i="16"/>
  <c r="E4" i="3"/>
  <c r="F4" i="3" s="1"/>
  <c r="E9" i="3"/>
  <c r="F9" i="3" s="1"/>
  <c r="E24" i="3"/>
  <c r="F24" i="3" s="1"/>
  <c r="E23" i="3"/>
  <c r="F23" i="3" s="1"/>
  <c r="E11" i="3"/>
  <c r="F11" i="3" s="1"/>
  <c r="E10" i="3"/>
  <c r="F10" i="3" s="1"/>
  <c r="E3" i="3"/>
  <c r="F3" i="3" s="1"/>
  <c r="E25" i="3"/>
  <c r="F25" i="3" s="1"/>
  <c r="F16" i="3"/>
  <c r="E6" i="3"/>
  <c r="F6" i="3" s="1"/>
  <c r="E16" i="3"/>
  <c r="E15" i="3"/>
  <c r="F15" i="3" s="1"/>
  <c r="E12" i="3"/>
  <c r="F12" i="3" s="1"/>
  <c r="E20" i="3"/>
  <c r="F20" i="3" s="1"/>
  <c r="E18" i="3"/>
  <c r="F18" i="3" s="1"/>
  <c r="E22" i="3"/>
  <c r="F22" i="3" s="1"/>
  <c r="F17" i="3"/>
  <c r="F8" i="3"/>
  <c r="E2" i="3"/>
  <c r="F2" i="3" s="1"/>
  <c r="E21" i="3"/>
  <c r="F21" i="3" s="1"/>
  <c r="E19" i="3"/>
  <c r="F19" i="3" s="1"/>
  <c r="E14" i="3"/>
  <c r="F14" i="3" s="1"/>
  <c r="E13" i="3"/>
  <c r="F13" i="3" s="1"/>
  <c r="E7" i="3"/>
  <c r="F7" i="3" s="1"/>
  <c r="E5" i="3"/>
  <c r="F5" i="3" s="1"/>
  <c r="L256" i="28"/>
  <c r="G163" i="31" s="1"/>
  <c r="I163" i="31" s="1"/>
  <c r="L254" i="28"/>
  <c r="L252" i="28"/>
  <c r="L250" i="28"/>
  <c r="L240" i="28"/>
  <c r="L242" i="28"/>
  <c r="L244" i="28"/>
  <c r="L246" i="28"/>
  <c r="L248" i="28"/>
  <c r="L232" i="28"/>
  <c r="G94" i="31" s="1"/>
  <c r="I94" i="31" s="1"/>
  <c r="L234" i="28"/>
  <c r="L236" i="28"/>
  <c r="L238" i="28"/>
  <c r="L176" i="28"/>
  <c r="G139" i="31" s="1"/>
  <c r="I139" i="31" s="1"/>
  <c r="L178" i="28"/>
  <c r="G142" i="31" s="1"/>
  <c r="I142" i="31" s="1"/>
  <c r="L180" i="28"/>
  <c r="G90" i="31" s="1"/>
  <c r="I90" i="31" s="1"/>
  <c r="L182" i="28"/>
  <c r="G78" i="31" s="1"/>
  <c r="I78" i="31" s="1"/>
  <c r="L184" i="28"/>
  <c r="G126" i="31" s="1"/>
  <c r="I126" i="31" s="1"/>
  <c r="L186" i="28"/>
  <c r="G115" i="31" s="1"/>
  <c r="I115" i="31" s="1"/>
  <c r="L188" i="28"/>
  <c r="G86" i="31" s="1"/>
  <c r="I86" i="31" s="1"/>
  <c r="L190" i="28"/>
  <c r="G98" i="31" s="1"/>
  <c r="I98" i="31" s="1"/>
  <c r="L192" i="28"/>
  <c r="G121" i="31" s="1"/>
  <c r="I121" i="31" s="1"/>
  <c r="L194" i="28"/>
  <c r="G129" i="31" s="1"/>
  <c r="I129" i="31" s="1"/>
  <c r="L196" i="28"/>
  <c r="G71" i="31" s="1"/>
  <c r="I71" i="31" s="1"/>
  <c r="L198" i="28"/>
  <c r="G155" i="31" s="1"/>
  <c r="I155" i="31" s="1"/>
  <c r="L200" i="28"/>
  <c r="G165" i="31" s="1"/>
  <c r="I165" i="31" s="1"/>
  <c r="L202" i="28"/>
  <c r="G168" i="31" s="1"/>
  <c r="I168" i="31" s="1"/>
  <c r="L204" i="28"/>
  <c r="G93" i="31" s="1"/>
  <c r="I93" i="31" s="1"/>
  <c r="L206" i="28"/>
  <c r="G104" i="31" s="1"/>
  <c r="I104" i="31" s="1"/>
  <c r="L208" i="28"/>
  <c r="G145" i="31" s="1"/>
  <c r="I145" i="31" s="1"/>
  <c r="L210" i="28"/>
  <c r="G68" i="31" s="1"/>
  <c r="I68" i="31" s="1"/>
  <c r="L212" i="28"/>
  <c r="G131" i="31" s="1"/>
  <c r="I131" i="31" s="1"/>
  <c r="L214" i="28"/>
  <c r="L216" i="28"/>
  <c r="L218" i="28"/>
  <c r="L220" i="28"/>
  <c r="L222" i="28"/>
  <c r="L224" i="28"/>
  <c r="L226" i="28"/>
  <c r="L228" i="28"/>
  <c r="L230" i="28"/>
  <c r="L174" i="28"/>
  <c r="G53" i="31" s="1"/>
  <c r="I53" i="31" s="1"/>
  <c r="L80" i="28"/>
  <c r="L82" i="28"/>
  <c r="L84" i="28"/>
  <c r="L86" i="28"/>
  <c r="L88" i="28"/>
  <c r="L90" i="28"/>
  <c r="G60" i="31" s="1"/>
  <c r="I60" i="31" s="1"/>
  <c r="L92" i="28"/>
  <c r="G102" i="31" s="1"/>
  <c r="I102" i="31" s="1"/>
  <c r="L94" i="28"/>
  <c r="G58" i="31" s="1"/>
  <c r="I58" i="31" s="1"/>
  <c r="L96" i="28"/>
  <c r="G72" i="31" s="1"/>
  <c r="I72" i="31" s="1"/>
  <c r="L98" i="28"/>
  <c r="L100" i="28"/>
  <c r="G48" i="31" s="1"/>
  <c r="I48" i="31" s="1"/>
  <c r="L102" i="28"/>
  <c r="L104" i="28"/>
  <c r="L106" i="28"/>
  <c r="L108" i="28"/>
  <c r="G69" i="31" s="1"/>
  <c r="I69" i="31" s="1"/>
  <c r="L110" i="28"/>
  <c r="L112" i="28"/>
  <c r="G95" i="31" s="1"/>
  <c r="I95" i="31" s="1"/>
  <c r="L114" i="28"/>
  <c r="L116" i="28"/>
  <c r="L118" i="28"/>
  <c r="L120" i="28"/>
  <c r="L122" i="28"/>
  <c r="L124" i="28"/>
  <c r="L126" i="28"/>
  <c r="L128" i="28"/>
  <c r="L130" i="28"/>
  <c r="L132" i="28"/>
  <c r="L134" i="28"/>
  <c r="L136" i="28"/>
  <c r="L138" i="28"/>
  <c r="L140" i="28"/>
  <c r="L142" i="28"/>
  <c r="L144" i="28"/>
  <c r="L146" i="28"/>
  <c r="L148" i="28"/>
  <c r="L150" i="28"/>
  <c r="L152" i="28"/>
  <c r="G47" i="31" s="1"/>
  <c r="I47" i="31" s="1"/>
  <c r="L154" i="28"/>
  <c r="L156" i="28"/>
  <c r="L158" i="28"/>
  <c r="L160" i="28"/>
  <c r="L162" i="28"/>
  <c r="L164" i="28"/>
  <c r="L166" i="28"/>
  <c r="L168" i="28"/>
  <c r="L170" i="28"/>
  <c r="L172" i="28"/>
  <c r="G67" i="31" s="1"/>
  <c r="I67" i="31" s="1"/>
  <c r="L72" i="28"/>
  <c r="G30" i="31" s="1"/>
  <c r="I30" i="31" s="1"/>
  <c r="L74" i="28"/>
  <c r="G26" i="31" s="1"/>
  <c r="I26" i="31" s="1"/>
  <c r="L76" i="28"/>
  <c r="G37" i="31" s="1"/>
  <c r="I37" i="31" s="1"/>
  <c r="L78" i="28"/>
  <c r="G59" i="31" s="1"/>
  <c r="I59" i="31" s="1"/>
  <c r="L64" i="28"/>
  <c r="G49" i="31" s="1"/>
  <c r="I49" i="31" s="1"/>
  <c r="L66" i="28"/>
  <c r="G33" i="31" s="1"/>
  <c r="I33" i="31" s="1"/>
  <c r="L68" i="28"/>
  <c r="G92" i="31" s="1"/>
  <c r="I92" i="31" s="1"/>
  <c r="L70" i="28"/>
  <c r="G43" i="31" s="1"/>
  <c r="I43" i="31" s="1"/>
  <c r="C5" i="10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18" i="29"/>
  <c r="C71" i="8"/>
  <c r="C61" i="8"/>
  <c r="C52" i="8"/>
  <c r="C4" i="8"/>
  <c r="C66" i="8"/>
  <c r="C9" i="8"/>
  <c r="C62" i="8"/>
  <c r="C34" i="8"/>
  <c r="C42" i="8"/>
  <c r="C15" i="8"/>
  <c r="C20" i="8"/>
  <c r="C24" i="8"/>
  <c r="C16" i="8"/>
  <c r="C37" i="8"/>
  <c r="C25" i="8"/>
  <c r="C57" i="8"/>
  <c r="C6" i="8"/>
  <c r="C19" i="8"/>
  <c r="C26" i="8"/>
  <c r="C35" i="8"/>
  <c r="C46" i="8"/>
  <c r="C11" i="8"/>
  <c r="C32" i="8"/>
  <c r="C17" i="8"/>
  <c r="C28" i="8"/>
  <c r="C3" i="8"/>
  <c r="C10" i="8"/>
  <c r="C21" i="8"/>
  <c r="C30" i="8"/>
  <c r="C54" i="8"/>
  <c r="C7" i="8"/>
  <c r="C53" i="8"/>
  <c r="C8" i="8"/>
  <c r="C27" i="8"/>
  <c r="C22" i="8"/>
  <c r="C58" i="8"/>
  <c r="C31" i="8"/>
  <c r="C29" i="8"/>
  <c r="C44" i="8"/>
  <c r="C49" i="8"/>
  <c r="C60" i="8"/>
  <c r="C67" i="8"/>
  <c r="C68" i="8"/>
  <c r="C69" i="8"/>
  <c r="C70" i="8"/>
  <c r="C18" i="8"/>
  <c r="C48" i="8"/>
  <c r="C13" i="8"/>
  <c r="C36" i="8"/>
  <c r="C38" i="8"/>
  <c r="C12" i="8"/>
  <c r="C50" i="8"/>
  <c r="C43" i="8"/>
  <c r="C33" i="8"/>
  <c r="C14" i="8"/>
  <c r="C39" i="8"/>
  <c r="C41" i="8"/>
  <c r="C47" i="8"/>
  <c r="C5" i="8"/>
  <c r="C59" i="8"/>
  <c r="C55" i="8"/>
  <c r="C51" i="8"/>
  <c r="C64" i="8"/>
  <c r="C45" i="8"/>
  <c r="C65" i="8"/>
  <c r="C63" i="8"/>
  <c r="C40" i="8"/>
  <c r="C23" i="8"/>
  <c r="C56" i="8"/>
  <c r="C2" i="8"/>
  <c r="L62" i="28"/>
  <c r="L52" i="28"/>
  <c r="G45" i="31" s="1"/>
  <c r="I45" i="31" s="1"/>
  <c r="L50" i="28"/>
  <c r="L48" i="28"/>
  <c r="L46" i="28"/>
  <c r="L44" i="28"/>
  <c r="G25" i="31" s="1"/>
  <c r="I25" i="31" s="1"/>
  <c r="L42" i="28"/>
  <c r="G35" i="31" s="1"/>
  <c r="I35" i="31" s="1"/>
  <c r="L40" i="28"/>
  <c r="L38" i="28"/>
  <c r="L36" i="28"/>
  <c r="G38" i="31" s="1"/>
  <c r="I38" i="31" s="1"/>
  <c r="L34" i="28"/>
  <c r="G29" i="31" s="1"/>
  <c r="I29" i="31" s="1"/>
  <c r="L32" i="28"/>
  <c r="L30" i="28"/>
  <c r="G18" i="31" s="1"/>
  <c r="I18" i="31" s="1"/>
  <c r="L28" i="28"/>
  <c r="G41" i="31" s="1"/>
  <c r="I41" i="31" s="1"/>
  <c r="L58" i="28"/>
  <c r="G80" i="31" s="1"/>
  <c r="I80" i="31" s="1"/>
  <c r="L60" i="28"/>
  <c r="L26" i="28"/>
  <c r="G22" i="31" s="1"/>
  <c r="I22" i="31" s="1"/>
  <c r="C27" i="9"/>
  <c r="C22" i="9"/>
  <c r="C17" i="9"/>
  <c r="C13" i="9"/>
  <c r="C21" i="9"/>
  <c r="C16" i="9"/>
  <c r="C14" i="9"/>
  <c r="C6" i="9"/>
  <c r="C5" i="9"/>
  <c r="C11" i="9"/>
  <c r="C7" i="9"/>
  <c r="C9" i="9"/>
  <c r="C3" i="9"/>
  <c r="C24" i="9"/>
  <c r="C10" i="9"/>
  <c r="C19" i="9"/>
  <c r="C4" i="9"/>
  <c r="C26" i="9"/>
  <c r="C18" i="9"/>
  <c r="C23" i="9"/>
  <c r="C25" i="9"/>
  <c r="C20" i="9"/>
  <c r="C28" i="9"/>
  <c r="C15" i="9"/>
  <c r="C12" i="9"/>
  <c r="C8" i="9"/>
  <c r="C2" i="9"/>
  <c r="L22" i="28"/>
  <c r="L20" i="28"/>
  <c r="G8" i="31" s="1"/>
  <c r="I8" i="31" s="1"/>
  <c r="C20" i="6"/>
  <c r="C67" i="6"/>
  <c r="C68" i="6"/>
  <c r="C52" i="6"/>
  <c r="C64" i="6"/>
  <c r="C37" i="6"/>
  <c r="C59" i="6"/>
  <c r="C50" i="6"/>
  <c r="C19" i="6"/>
  <c r="C54" i="6"/>
  <c r="C43" i="6"/>
  <c r="C35" i="6"/>
  <c r="C21" i="6"/>
  <c r="C10" i="6"/>
  <c r="C33" i="6"/>
  <c r="C15" i="6"/>
  <c r="C41" i="6"/>
  <c r="C7" i="6"/>
  <c r="C3" i="6"/>
  <c r="C58" i="6"/>
  <c r="C28" i="6"/>
  <c r="C61" i="6"/>
  <c r="C6" i="6"/>
  <c r="C62" i="6"/>
  <c r="C49" i="6"/>
  <c r="C24" i="6"/>
  <c r="C72" i="6"/>
  <c r="C31" i="6"/>
  <c r="C46" i="6"/>
  <c r="C34" i="6"/>
  <c r="C26" i="6"/>
  <c r="C56" i="6"/>
  <c r="C25" i="6"/>
  <c r="C44" i="6"/>
  <c r="C66" i="6"/>
  <c r="C4" i="6"/>
  <c r="L8" i="28"/>
  <c r="G6" i="31" s="1"/>
  <c r="I6" i="31" s="1"/>
  <c r="L10" i="28"/>
  <c r="G3" i="31" s="1"/>
  <c r="I3" i="31" s="1"/>
  <c r="L12" i="28"/>
  <c r="L14" i="28"/>
  <c r="G16" i="31" s="1"/>
  <c r="I16" i="31" s="1"/>
  <c r="C32" i="6"/>
  <c r="C13" i="6"/>
  <c r="C45" i="6"/>
  <c r="C17" i="6"/>
  <c r="C22" i="6"/>
  <c r="C30" i="6"/>
  <c r="C51" i="6"/>
  <c r="C27" i="6"/>
  <c r="C53" i="6"/>
  <c r="C11" i="6"/>
  <c r="C12" i="6"/>
  <c r="C23" i="6"/>
  <c r="C47" i="6"/>
  <c r="C29" i="6"/>
  <c r="C55" i="6"/>
  <c r="C5" i="6"/>
  <c r="C48" i="6"/>
  <c r="C38" i="6"/>
  <c r="C39" i="6"/>
  <c r="C57" i="6"/>
  <c r="C42" i="6"/>
  <c r="C71" i="6"/>
  <c r="C9" i="6"/>
  <c r="C8" i="6"/>
  <c r="C36" i="6"/>
  <c r="C14" i="6"/>
  <c r="C65" i="6"/>
  <c r="C18" i="6"/>
  <c r="C69" i="6"/>
  <c r="C60" i="6"/>
  <c r="C63" i="6"/>
  <c r="C70" i="6"/>
  <c r="C40" i="6"/>
  <c r="C16" i="6"/>
  <c r="C2" i="6"/>
  <c r="C7" i="10"/>
  <c r="C3" i="10"/>
  <c r="C44" i="10"/>
  <c r="C38" i="10"/>
  <c r="C14" i="10"/>
  <c r="C43" i="10"/>
  <c r="C33" i="10"/>
  <c r="C39" i="10"/>
  <c r="C12" i="10"/>
  <c r="C26" i="10"/>
  <c r="C37" i="10"/>
  <c r="C11" i="10"/>
  <c r="C18" i="10"/>
  <c r="C35" i="10"/>
  <c r="C6" i="10"/>
  <c r="C36" i="10"/>
  <c r="C28" i="10"/>
  <c r="C17" i="10"/>
  <c r="C48" i="10"/>
  <c r="C20" i="10"/>
  <c r="C46" i="10"/>
  <c r="C47" i="10"/>
  <c r="C30" i="10"/>
  <c r="C23" i="10"/>
  <c r="C52" i="10"/>
  <c r="C2" i="10"/>
  <c r="C34" i="10"/>
  <c r="C22" i="10"/>
  <c r="C24" i="10"/>
  <c r="C31" i="10"/>
  <c r="C21" i="10"/>
  <c r="C19" i="10"/>
  <c r="C32" i="10"/>
  <c r="C15" i="10"/>
  <c r="C27" i="10"/>
  <c r="C16" i="10"/>
  <c r="C8" i="10"/>
  <c r="C10" i="10"/>
  <c r="C13" i="10"/>
  <c r="C40" i="10"/>
  <c r="C51" i="10"/>
  <c r="C49" i="10"/>
  <c r="C25" i="10"/>
  <c r="C9" i="10"/>
  <c r="C42" i="10"/>
  <c r="C41" i="10"/>
  <c r="C50" i="10"/>
  <c r="C45" i="10"/>
  <c r="C29" i="10"/>
  <c r="C4" i="10"/>
  <c r="D3" i="5"/>
  <c r="E3" i="5" s="1"/>
  <c r="N3" i="5"/>
  <c r="N4" i="5"/>
  <c r="N5" i="5"/>
  <c r="N6" i="5"/>
  <c r="N7" i="5"/>
  <c r="N2" i="5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2" i="12"/>
  <c r="L24" i="28"/>
  <c r="G12" i="31" s="1"/>
  <c r="I12" i="31" s="1"/>
  <c r="L16" i="28"/>
  <c r="G13" i="31" s="1"/>
  <c r="I13" i="31" s="1"/>
  <c r="D52" i="11"/>
  <c r="D53" i="11"/>
  <c r="L56" i="28"/>
  <c r="G14" i="31" s="1"/>
  <c r="I14" i="31" s="1"/>
  <c r="L18" i="28"/>
  <c r="G15" i="31" s="1"/>
  <c r="I15" i="31" s="1"/>
  <c r="L54" i="28"/>
  <c r="G24" i="31" s="1"/>
  <c r="I24" i="31" s="1"/>
  <c r="L6" i="28"/>
  <c r="L4" i="28"/>
  <c r="G4" i="31" s="1"/>
  <c r="I4" i="31" s="1"/>
  <c r="L2" i="28"/>
  <c r="G2" i="31" s="1"/>
  <c r="I2" i="31" s="1"/>
  <c r="D5" i="18"/>
  <c r="D4" i="18"/>
  <c r="D3" i="18"/>
  <c r="D2" i="18"/>
  <c r="D3" i="17"/>
  <c r="D4" i="17"/>
  <c r="D5" i="17"/>
  <c r="D6" i="17"/>
  <c r="D7" i="17"/>
  <c r="D8" i="17"/>
  <c r="D9" i="17"/>
  <c r="D2" i="17"/>
  <c r="D3" i="16"/>
  <c r="D6" i="16"/>
  <c r="D9" i="16"/>
  <c r="D10" i="16"/>
  <c r="D11" i="16"/>
  <c r="D13" i="16"/>
  <c r="D12" i="16"/>
  <c r="D2" i="16"/>
  <c r="D3" i="15"/>
  <c r="D4" i="15"/>
  <c r="D5" i="15"/>
  <c r="D6" i="15"/>
  <c r="D7" i="15"/>
  <c r="D8" i="15"/>
  <c r="D9" i="15"/>
  <c r="D2" i="15"/>
  <c r="D4" i="14"/>
  <c r="D3" i="14"/>
  <c r="D5" i="14"/>
  <c r="D7" i="14"/>
  <c r="D6" i="14"/>
  <c r="D8" i="14"/>
  <c r="D9" i="14"/>
  <c r="D18" i="14"/>
  <c r="D10" i="14"/>
  <c r="D12" i="14"/>
  <c r="D13" i="14"/>
  <c r="D11" i="14"/>
  <c r="D14" i="14"/>
  <c r="D19" i="14"/>
  <c r="D20" i="14"/>
  <c r="D16" i="14"/>
  <c r="D21" i="14"/>
  <c r="D15" i="14"/>
  <c r="D2" i="14"/>
  <c r="D4" i="13"/>
  <c r="D3" i="13"/>
  <c r="D5" i="13"/>
  <c r="D7" i="13"/>
  <c r="D6" i="13"/>
  <c r="D10" i="13"/>
  <c r="D8" i="13"/>
  <c r="D12" i="13"/>
  <c r="D11" i="13"/>
  <c r="D13" i="13"/>
  <c r="D9" i="13"/>
  <c r="D14" i="13"/>
  <c r="D15" i="13"/>
  <c r="D16" i="13"/>
  <c r="D18" i="13"/>
  <c r="D25" i="13"/>
  <c r="D19" i="13"/>
  <c r="D17" i="13"/>
  <c r="D22" i="13"/>
  <c r="D21" i="13"/>
  <c r="D23" i="13"/>
  <c r="D24" i="13"/>
  <c r="D26" i="13"/>
  <c r="D28" i="13"/>
  <c r="D27" i="13"/>
  <c r="D20" i="13"/>
  <c r="D29" i="13"/>
  <c r="D30" i="13"/>
  <c r="D2" i="13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2" i="12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2" i="11"/>
</calcChain>
</file>

<file path=xl/sharedStrings.xml><?xml version="1.0" encoding="utf-8"?>
<sst xmlns="http://schemas.openxmlformats.org/spreadsheetml/2006/main" count="2751" uniqueCount="1461">
  <si>
    <t>新宿</t>
  </si>
  <si>
    <t>池袋</t>
  </si>
  <si>
    <t>東京</t>
  </si>
  <si>
    <t>横浜</t>
  </si>
  <si>
    <t>渋谷</t>
  </si>
  <si>
    <t>品川</t>
  </si>
  <si>
    <t>大宮</t>
  </si>
  <si>
    <t>新橋</t>
  </si>
  <si>
    <t>秋葉原</t>
  </si>
  <si>
    <t>北千住</t>
  </si>
  <si>
    <t>川崎</t>
  </si>
  <si>
    <t>高田馬場</t>
  </si>
  <si>
    <t>上野</t>
  </si>
  <si>
    <t>立川</t>
  </si>
  <si>
    <t>西船橋</t>
  </si>
  <si>
    <t>中野</t>
  </si>
  <si>
    <t>船橋</t>
  </si>
  <si>
    <t>吉祥寺</t>
  </si>
  <si>
    <t>大崎</t>
  </si>
  <si>
    <t>有楽町</t>
  </si>
  <si>
    <t>蒲田</t>
  </si>
  <si>
    <t>浜松町</t>
  </si>
  <si>
    <t>恵比寿</t>
  </si>
  <si>
    <t>田町</t>
  </si>
  <si>
    <t>柏</t>
  </si>
  <si>
    <t>五反田</t>
  </si>
  <si>
    <t>武蔵小杉</t>
  </si>
  <si>
    <t>藤沢</t>
  </si>
  <si>
    <t>町田</t>
  </si>
  <si>
    <t>千葉</t>
  </si>
  <si>
    <t>国分寺</t>
  </si>
  <si>
    <t>戸塚</t>
  </si>
  <si>
    <t>日暮里</t>
  </si>
  <si>
    <t>錦糸町</t>
  </si>
  <si>
    <t>赤羽</t>
  </si>
  <si>
    <t>津田沼</t>
  </si>
  <si>
    <t>松戸</t>
  </si>
  <si>
    <t>西日暮里</t>
  </si>
  <si>
    <t>大船</t>
  </si>
  <si>
    <t>浦和</t>
  </si>
  <si>
    <t>目黒</t>
  </si>
  <si>
    <t>神田</t>
  </si>
  <si>
    <t>御茶ノ水</t>
  </si>
  <si>
    <t>四ツ谷</t>
  </si>
  <si>
    <t>三鷹</t>
  </si>
  <si>
    <t>仙台</t>
  </si>
  <si>
    <t>大井町</t>
  </si>
  <si>
    <t>荻窪</t>
  </si>
  <si>
    <t>武蔵溝ノ口</t>
  </si>
  <si>
    <t>大森</t>
  </si>
  <si>
    <t>八王子</t>
  </si>
  <si>
    <t>川口</t>
  </si>
  <si>
    <t>登戸</t>
  </si>
  <si>
    <t>南越谷</t>
  </si>
  <si>
    <t>新小岩</t>
  </si>
  <si>
    <t>鶴見</t>
  </si>
  <si>
    <t>桜木町</t>
  </si>
  <si>
    <t>舞浜</t>
  </si>
  <si>
    <t>北朝霞</t>
  </si>
  <si>
    <t>巣鴨</t>
  </si>
  <si>
    <t>水道橋</t>
  </si>
  <si>
    <t>飯田橋</t>
  </si>
  <si>
    <t>新木場</t>
  </si>
  <si>
    <t>武蔵境</t>
  </si>
  <si>
    <t>原宿</t>
  </si>
  <si>
    <t>橋本</t>
  </si>
  <si>
    <t>御徒町</t>
  </si>
  <si>
    <t>小岩</t>
  </si>
  <si>
    <t>王子</t>
  </si>
  <si>
    <t>長津田</t>
  </si>
  <si>
    <t>武蔵小金井</t>
  </si>
  <si>
    <t>辻堂</t>
  </si>
  <si>
    <t>市川</t>
  </si>
  <si>
    <t>平塚</t>
  </si>
  <si>
    <t>海浜幕張</t>
  </si>
  <si>
    <t>本八幡</t>
  </si>
  <si>
    <t>蕨</t>
  </si>
  <si>
    <t>新横浜</t>
  </si>
  <si>
    <t>南浦和</t>
  </si>
  <si>
    <t>代々木</t>
  </si>
  <si>
    <t>西川口</t>
  </si>
  <si>
    <t>亀戸</t>
  </si>
  <si>
    <t>さいたま新都心</t>
  </si>
  <si>
    <t>東戸塚</t>
  </si>
  <si>
    <t>茅ケ崎</t>
  </si>
  <si>
    <t>大塚</t>
  </si>
  <si>
    <t>新浦安</t>
  </si>
  <si>
    <t>武蔵浦和</t>
  </si>
  <si>
    <t>市ケ谷</t>
  </si>
  <si>
    <t>金町</t>
  </si>
  <si>
    <t>国立</t>
  </si>
  <si>
    <t>北浦和</t>
  </si>
  <si>
    <t>浅草橋</t>
  </si>
  <si>
    <t>関内</t>
  </si>
  <si>
    <t>新大久保</t>
  </si>
  <si>
    <t>高円寺</t>
  </si>
  <si>
    <t>菊名</t>
  </si>
  <si>
    <t>稲毛</t>
  </si>
  <si>
    <t>駒込</t>
  </si>
  <si>
    <t>西荻窪</t>
  </si>
  <si>
    <t>阿佐ケ谷</t>
  </si>
  <si>
    <t>鎌倉</t>
  </si>
  <si>
    <t>亀有</t>
  </si>
  <si>
    <t>田端</t>
  </si>
  <si>
    <t>上尾</t>
  </si>
  <si>
    <t>中山</t>
  </si>
  <si>
    <t>東川口</t>
  </si>
  <si>
    <t>分倍河原</t>
  </si>
  <si>
    <t>新秋津</t>
  </si>
  <si>
    <t>東中野</t>
  </si>
  <si>
    <t>川越</t>
  </si>
  <si>
    <t>新松戸</t>
  </si>
  <si>
    <t>南流山</t>
  </si>
  <si>
    <t>淵野辺</t>
  </si>
  <si>
    <t>十条</t>
  </si>
  <si>
    <t>鴨居</t>
  </si>
  <si>
    <t>東神奈川</t>
  </si>
  <si>
    <t>新杉田</t>
  </si>
  <si>
    <t>武蔵新城</t>
  </si>
  <si>
    <t>両国</t>
  </si>
  <si>
    <t>宇都宮</t>
  </si>
  <si>
    <t>戸田公園</t>
  </si>
  <si>
    <t>目白</t>
  </si>
  <si>
    <t>東大宮</t>
  </si>
  <si>
    <t>久喜</t>
  </si>
  <si>
    <t>板橋</t>
  </si>
  <si>
    <t>新潟</t>
  </si>
  <si>
    <t>蘇我</t>
  </si>
  <si>
    <t>豊田</t>
  </si>
  <si>
    <t>小田原</t>
  </si>
  <si>
    <t>南柏</t>
  </si>
  <si>
    <t>平井</t>
  </si>
  <si>
    <t>西八王子</t>
  </si>
  <si>
    <t>石川町</t>
  </si>
  <si>
    <t>保土ケ谷</t>
  </si>
  <si>
    <t>東小金井</t>
  </si>
  <si>
    <t>八丁堀</t>
  </si>
  <si>
    <t>高崎</t>
  </si>
  <si>
    <t>港南台</t>
  </si>
  <si>
    <t>我孫子</t>
  </si>
  <si>
    <t>拝島</t>
  </si>
  <si>
    <t>越谷レイクタウン</t>
  </si>
  <si>
    <t>東浦和</t>
  </si>
  <si>
    <t>相模原</t>
  </si>
  <si>
    <t>西国分寺</t>
  </si>
  <si>
    <t>熊谷</t>
  </si>
  <si>
    <t>水戸</t>
  </si>
  <si>
    <t>武蔵中原</t>
  </si>
  <si>
    <t>幕張本郷</t>
  </si>
  <si>
    <t>与野</t>
  </si>
  <si>
    <t>1位</t>
  </si>
  <si>
    <t>大阪</t>
  </si>
  <si>
    <t>2位</t>
  </si>
  <si>
    <t>京都</t>
  </si>
  <si>
    <t>3位</t>
  </si>
  <si>
    <t>天王寺</t>
  </si>
  <si>
    <t>4位</t>
  </si>
  <si>
    <t>三ノ宮</t>
  </si>
  <si>
    <t>5位</t>
  </si>
  <si>
    <t>京橋</t>
  </si>
  <si>
    <t>6位</t>
  </si>
  <si>
    <t>鶴橋</t>
  </si>
  <si>
    <t>7位</t>
  </si>
  <si>
    <t>広島</t>
  </si>
  <si>
    <t>8位</t>
  </si>
  <si>
    <t>新大阪</t>
  </si>
  <si>
    <t>9位</t>
  </si>
  <si>
    <t>岡山</t>
  </si>
  <si>
    <t>10位</t>
  </si>
  <si>
    <t>新今宮</t>
  </si>
  <si>
    <t>11位</t>
  </si>
  <si>
    <t>高槻</t>
  </si>
  <si>
    <t>12位</t>
  </si>
  <si>
    <t>神戸</t>
  </si>
  <si>
    <t>13位</t>
  </si>
  <si>
    <t>姫路</t>
  </si>
  <si>
    <t>14位</t>
  </si>
  <si>
    <t>明石</t>
  </si>
  <si>
    <t>15位</t>
  </si>
  <si>
    <t>尼崎</t>
  </si>
  <si>
    <t>16位</t>
  </si>
  <si>
    <t>茨木</t>
  </si>
  <si>
    <t>17位</t>
  </si>
  <si>
    <t>北新地</t>
  </si>
  <si>
    <t>18位</t>
  </si>
  <si>
    <t>住吉</t>
  </si>
  <si>
    <t>19位</t>
  </si>
  <si>
    <t>弁天町</t>
  </si>
  <si>
    <t>20位</t>
  </si>
  <si>
    <t>山科</t>
  </si>
  <si>
    <t>21位</t>
  </si>
  <si>
    <t>ユニバーサルシティ</t>
  </si>
  <si>
    <t>22位</t>
  </si>
  <si>
    <t>元町</t>
  </si>
  <si>
    <t>23位</t>
  </si>
  <si>
    <t>西九条</t>
  </si>
  <si>
    <t>24位</t>
  </si>
  <si>
    <t>西明石</t>
  </si>
  <si>
    <t>25位</t>
  </si>
  <si>
    <t>草津</t>
  </si>
  <si>
    <t>26位</t>
  </si>
  <si>
    <t>垂水</t>
  </si>
  <si>
    <t>27位</t>
  </si>
  <si>
    <t>住道</t>
  </si>
  <si>
    <t>28位</t>
  </si>
  <si>
    <t>福島</t>
  </si>
  <si>
    <t>29位</t>
  </si>
  <si>
    <t>南草津</t>
  </si>
  <si>
    <t>30位</t>
  </si>
  <si>
    <t>六甲道</t>
  </si>
  <si>
    <t>31位</t>
  </si>
  <si>
    <t>芦屋</t>
  </si>
  <si>
    <t>32位</t>
  </si>
  <si>
    <t>宝塚</t>
  </si>
  <si>
    <t>33位</t>
  </si>
  <si>
    <t>天満</t>
  </si>
  <si>
    <t>34位</t>
  </si>
  <si>
    <t>大正</t>
  </si>
  <si>
    <t>35位</t>
  </si>
  <si>
    <t>三国ケ丘</t>
  </si>
  <si>
    <t>36位</t>
  </si>
  <si>
    <t>伊丹</t>
  </si>
  <si>
    <t>37位</t>
  </si>
  <si>
    <t>大阪天満宮</t>
  </si>
  <si>
    <t>38位</t>
  </si>
  <si>
    <t>立花</t>
  </si>
  <si>
    <t>39位</t>
  </si>
  <si>
    <t>森ノ宮</t>
  </si>
  <si>
    <t>40位</t>
  </si>
  <si>
    <t>加古川</t>
  </si>
  <si>
    <t>王寺</t>
  </si>
  <si>
    <t>吹田</t>
  </si>
  <si>
    <t>新長田</t>
  </si>
  <si>
    <t>石山</t>
  </si>
  <si>
    <t>兵庫</t>
  </si>
  <si>
    <t>金沢</t>
  </si>
  <si>
    <t>博多</t>
  </si>
  <si>
    <t>摂津本山</t>
  </si>
  <si>
    <t>岸辺</t>
  </si>
  <si>
    <t>千里丘</t>
  </si>
  <si>
    <t>名古屋</t>
  </si>
  <si>
    <t>札幌</t>
  </si>
  <si>
    <t>琴似</t>
  </si>
  <si>
    <t>白石</t>
  </si>
  <si>
    <t>溝の口</t>
  </si>
  <si>
    <t>日吉</t>
  </si>
  <si>
    <t>中目黒</t>
  </si>
  <si>
    <t>二子玉川</t>
  </si>
  <si>
    <t>自由が丘</t>
  </si>
  <si>
    <t>三軒茶屋</t>
  </si>
  <si>
    <t>あざみ野</t>
  </si>
  <si>
    <t>中央林間</t>
  </si>
  <si>
    <t>青葉台</t>
  </si>
  <si>
    <t>綱島</t>
  </si>
  <si>
    <t>たまプラーザ</t>
  </si>
  <si>
    <t>学芸大学</t>
  </si>
  <si>
    <t>桜新町</t>
  </si>
  <si>
    <t>駒沢大学</t>
  </si>
  <si>
    <t>用賀</t>
  </si>
  <si>
    <t>元住吉</t>
  </si>
  <si>
    <t>鷺沼</t>
  </si>
  <si>
    <t>大倉山</t>
  </si>
  <si>
    <t>武蔵小山</t>
  </si>
  <si>
    <t>宮崎台</t>
  </si>
  <si>
    <t>都立大学</t>
  </si>
  <si>
    <t>宮前平</t>
  </si>
  <si>
    <t>南町田グランベリーパーク</t>
  </si>
  <si>
    <t>大岡山</t>
  </si>
  <si>
    <t>市が尾</t>
  </si>
  <si>
    <t>旗の台</t>
  </si>
  <si>
    <t>梶が谷</t>
  </si>
  <si>
    <t>白楽</t>
  </si>
  <si>
    <t>池上</t>
  </si>
  <si>
    <t>下丸子</t>
  </si>
  <si>
    <t>江田</t>
  </si>
  <si>
    <t>西小山</t>
  </si>
  <si>
    <t>田園調布</t>
  </si>
  <si>
    <t>祐天寺</t>
  </si>
  <si>
    <t>不動前</t>
  </si>
  <si>
    <t>高津</t>
  </si>
  <si>
    <t>等々力</t>
  </si>
  <si>
    <t>代官山</t>
  </si>
  <si>
    <t>藤が丘</t>
  </si>
  <si>
    <t>新丸子</t>
  </si>
  <si>
    <t>尾山台</t>
  </si>
  <si>
    <t>武蔵新田</t>
  </si>
  <si>
    <t>妙蓮寺</t>
  </si>
  <si>
    <t>矢口渡</t>
  </si>
  <si>
    <t>御嶽山</t>
  </si>
  <si>
    <t>調布</t>
  </si>
  <si>
    <t>下北沢</t>
  </si>
  <si>
    <t>明大前</t>
  </si>
  <si>
    <t>府中</t>
  </si>
  <si>
    <t>千歳烏山</t>
  </si>
  <si>
    <t>京王多摩センター</t>
  </si>
  <si>
    <t>仙川</t>
  </si>
  <si>
    <t>聖蹟桜ヶ丘</t>
  </si>
  <si>
    <t>南大沢</t>
  </si>
  <si>
    <t>初台</t>
  </si>
  <si>
    <t>京王稲田堤</t>
  </si>
  <si>
    <t>京王八王子</t>
  </si>
  <si>
    <t>高幡不動</t>
  </si>
  <si>
    <t>京王永山</t>
  </si>
  <si>
    <t>つつじヶ丘</t>
  </si>
  <si>
    <t>高井戸</t>
  </si>
  <si>
    <t>久我山</t>
  </si>
  <si>
    <t>八幡山</t>
  </si>
  <si>
    <t>下高井戸</t>
  </si>
  <si>
    <t>国領</t>
  </si>
  <si>
    <t>桜上水</t>
  </si>
  <si>
    <t>永福町</t>
  </si>
  <si>
    <t>幡ヶ谷</t>
  </si>
  <si>
    <t>京王堀之内</t>
  </si>
  <si>
    <t>駒場東大前</t>
  </si>
  <si>
    <t>浜田山</t>
  </si>
  <si>
    <t>若葉台</t>
  </si>
  <si>
    <t>中河原</t>
  </si>
  <si>
    <t>高尾</t>
  </si>
  <si>
    <t>武蔵野台</t>
  </si>
  <si>
    <t>押上</t>
  </si>
  <si>
    <t>京成高砂</t>
  </si>
  <si>
    <t>京成船橋</t>
  </si>
  <si>
    <t>京成津田沼</t>
  </si>
  <si>
    <t>八千代台</t>
  </si>
  <si>
    <t>京成上野</t>
  </si>
  <si>
    <t>京成立石</t>
  </si>
  <si>
    <t>京成八幡</t>
  </si>
  <si>
    <t>京成大久保</t>
  </si>
  <si>
    <t>京成成田</t>
  </si>
  <si>
    <t>お花茶屋</t>
  </si>
  <si>
    <t>京成千葉</t>
  </si>
  <si>
    <t>京成関屋</t>
  </si>
  <si>
    <t>京成金町</t>
  </si>
  <si>
    <t>代々木上原</t>
  </si>
  <si>
    <t>海老名</t>
  </si>
  <si>
    <t>本厚木</t>
  </si>
  <si>
    <t>新百合ヶ丘</t>
  </si>
  <si>
    <t>相模大野</t>
  </si>
  <si>
    <t>大和</t>
  </si>
  <si>
    <t>湘南台</t>
  </si>
  <si>
    <t>経堂</t>
  </si>
  <si>
    <t>成城学園前</t>
  </si>
  <si>
    <t>鶴川</t>
  </si>
  <si>
    <t>千歳船橋</t>
  </si>
  <si>
    <t>向ヶ丘遊園</t>
  </si>
  <si>
    <t>小田急相模原</t>
  </si>
  <si>
    <t>伊勢原</t>
  </si>
  <si>
    <t>狛江</t>
  </si>
  <si>
    <t>生田</t>
  </si>
  <si>
    <t>祖師ヶ谷大蔵</t>
  </si>
  <si>
    <t>愛甲石田</t>
  </si>
  <si>
    <t>玉川学園前</t>
  </si>
  <si>
    <t>秦野</t>
  </si>
  <si>
    <t>相武台前</t>
  </si>
  <si>
    <t>柿生</t>
  </si>
  <si>
    <t>長後</t>
  </si>
  <si>
    <t>読売ランド前</t>
  </si>
  <si>
    <t>梅ヶ丘</t>
  </si>
  <si>
    <t>南林間</t>
  </si>
  <si>
    <t>厚木</t>
  </si>
  <si>
    <t>喜多見</t>
  </si>
  <si>
    <t>鶴間</t>
  </si>
  <si>
    <t>小田急永山</t>
  </si>
  <si>
    <t>東海大学前</t>
  </si>
  <si>
    <t>六会日大前</t>
  </si>
  <si>
    <t>善行</t>
  </si>
  <si>
    <t>豪徳寺</t>
  </si>
  <si>
    <t>高座渋谷</t>
  </si>
  <si>
    <t>渋沢</t>
  </si>
  <si>
    <t>栗平</t>
  </si>
  <si>
    <t>二俣川</t>
  </si>
  <si>
    <t>三ツ境</t>
  </si>
  <si>
    <t>瀬谷</t>
  </si>
  <si>
    <t>さがみ野</t>
  </si>
  <si>
    <t>羽沢横浜国大</t>
  </si>
  <si>
    <t>星川</t>
  </si>
  <si>
    <t>西谷</t>
  </si>
  <si>
    <t>上星川</t>
  </si>
  <si>
    <t>上大岡</t>
  </si>
  <si>
    <t>京急川崎</t>
  </si>
  <si>
    <t>金沢文庫</t>
  </si>
  <si>
    <t>横須賀中央</t>
  </si>
  <si>
    <t>金沢八景</t>
  </si>
  <si>
    <t>京急蒲田</t>
  </si>
  <si>
    <t>平和島</t>
  </si>
  <si>
    <t>追浜</t>
  </si>
  <si>
    <t>青物横丁</t>
  </si>
  <si>
    <t>杉田</t>
  </si>
  <si>
    <t>能見台</t>
  </si>
  <si>
    <t>京急鶴見</t>
  </si>
  <si>
    <t>雑色</t>
  </si>
  <si>
    <t>弘明寺</t>
  </si>
  <si>
    <t>井土ヶ谷</t>
  </si>
  <si>
    <t>生麦</t>
  </si>
  <si>
    <t>日ノ出町</t>
  </si>
  <si>
    <t>和光市</t>
  </si>
  <si>
    <t>朝霞台</t>
  </si>
  <si>
    <t>新越谷</t>
  </si>
  <si>
    <t>志木</t>
  </si>
  <si>
    <t>草加</t>
  </si>
  <si>
    <t>竹ノ塚</t>
  </si>
  <si>
    <t>朝霞</t>
  </si>
  <si>
    <t>春日部</t>
  </si>
  <si>
    <t>ふじみ野</t>
  </si>
  <si>
    <t>西新井</t>
  </si>
  <si>
    <t>流山おおたかの森</t>
  </si>
  <si>
    <t>東武練馬</t>
  </si>
  <si>
    <t>成増</t>
  </si>
  <si>
    <t>獨協大学前</t>
  </si>
  <si>
    <t>せんげん台</t>
  </si>
  <si>
    <t>上福岡</t>
  </si>
  <si>
    <t>越谷</t>
  </si>
  <si>
    <t>上板橋</t>
  </si>
  <si>
    <t>大山</t>
  </si>
  <si>
    <t>鶴瀬</t>
  </si>
  <si>
    <t>北越谷</t>
  </si>
  <si>
    <t>川越市</t>
  </si>
  <si>
    <t>ときわ台</t>
  </si>
  <si>
    <t>新鎌ヶ谷</t>
  </si>
  <si>
    <t>みずほ台</t>
  </si>
  <si>
    <t>谷塚</t>
  </si>
  <si>
    <t>五反野</t>
  </si>
  <si>
    <t>岩槻</t>
  </si>
  <si>
    <t>梅島</t>
  </si>
  <si>
    <t>若葉</t>
  </si>
  <si>
    <t>浅草</t>
  </si>
  <si>
    <t>東武動物公園</t>
  </si>
  <si>
    <t>新田</t>
  </si>
  <si>
    <t>鶴ヶ島</t>
  </si>
  <si>
    <t>曳舟</t>
  </si>
  <si>
    <t>坂戸</t>
  </si>
  <si>
    <t>中板橋</t>
  </si>
  <si>
    <t>東松山</t>
  </si>
  <si>
    <t>馬込沢</t>
  </si>
  <si>
    <t>霞ヶ関</t>
  </si>
  <si>
    <t>新河岸</t>
  </si>
  <si>
    <t>西武新宿</t>
  </si>
  <si>
    <t>練馬</t>
  </si>
  <si>
    <t>所沢</t>
  </si>
  <si>
    <t>大泉学園</t>
  </si>
  <si>
    <t>石神井公園</t>
  </si>
  <si>
    <t>秋津</t>
  </si>
  <si>
    <t>田無</t>
  </si>
  <si>
    <t>ひばりヶ丘</t>
  </si>
  <si>
    <t>清瀬</t>
  </si>
  <si>
    <t>保谷</t>
  </si>
  <si>
    <t>花小金井</t>
  </si>
  <si>
    <t>東久留米</t>
  </si>
  <si>
    <t>本川越</t>
  </si>
  <si>
    <t>新所沢</t>
  </si>
  <si>
    <t>東村山</t>
  </si>
  <si>
    <t>小手指</t>
  </si>
  <si>
    <t>上石神井</t>
  </si>
  <si>
    <t>玉川上水</t>
  </si>
  <si>
    <t>中村橋</t>
  </si>
  <si>
    <t>狭山市</t>
  </si>
  <si>
    <t>小平</t>
  </si>
  <si>
    <t>入間市</t>
  </si>
  <si>
    <t>久米川</t>
  </si>
  <si>
    <t>鷺ノ宮</t>
  </si>
  <si>
    <t>武蔵関</t>
  </si>
  <si>
    <t>江古田</t>
  </si>
  <si>
    <t>飯能</t>
  </si>
  <si>
    <t>富士見台</t>
  </si>
  <si>
    <t>東長崎</t>
  </si>
  <si>
    <t>小川</t>
  </si>
  <si>
    <t>練馬高野台</t>
  </si>
  <si>
    <t>中井</t>
  </si>
  <si>
    <t>西所沢</t>
  </si>
  <si>
    <t>航空公園</t>
  </si>
  <si>
    <t>東大和市</t>
  </si>
  <si>
    <t>大阪阿部野橋</t>
  </si>
  <si>
    <t>大阪難波</t>
  </si>
  <si>
    <t>近鉄名古屋</t>
  </si>
  <si>
    <t>大阪上本町</t>
  </si>
  <si>
    <t>学園前</t>
  </si>
  <si>
    <t>近鉄奈良</t>
  </si>
  <si>
    <t>生駒</t>
  </si>
  <si>
    <t>大和西大寺</t>
  </si>
  <si>
    <t>近鉄四日市</t>
  </si>
  <si>
    <t>近鉄日本橋</t>
  </si>
  <si>
    <t>近鉄丹波橋</t>
  </si>
  <si>
    <t>布施</t>
  </si>
  <si>
    <t>近鉄八尾</t>
  </si>
  <si>
    <t>藤井寺</t>
  </si>
  <si>
    <t>津</t>
  </si>
  <si>
    <t>高の原</t>
  </si>
  <si>
    <t>大和八木</t>
  </si>
  <si>
    <t>新大宮</t>
  </si>
  <si>
    <t>河内松原</t>
  </si>
  <si>
    <t>八戸ノ里</t>
  </si>
  <si>
    <t>富雄</t>
  </si>
  <si>
    <t>五位堂</t>
  </si>
  <si>
    <t>大久保</t>
  </si>
  <si>
    <t>河内小阪</t>
  </si>
  <si>
    <t>長瀬</t>
  </si>
  <si>
    <t>新田辺</t>
  </si>
  <si>
    <t>桑名</t>
  </si>
  <si>
    <t>大阪梅田</t>
  </si>
  <si>
    <t>西宮北口</t>
  </si>
  <si>
    <t>神戸三宮</t>
  </si>
  <si>
    <t>烏丸</t>
  </si>
  <si>
    <t>十三</t>
  </si>
  <si>
    <t>京都河原町</t>
  </si>
  <si>
    <t>高槻市</t>
  </si>
  <si>
    <t>茨木市</t>
  </si>
  <si>
    <t>川西能勢口</t>
  </si>
  <si>
    <t>武庫之荘</t>
  </si>
  <si>
    <t>上新庄</t>
  </si>
  <si>
    <t>豊中</t>
  </si>
  <si>
    <t>塚口</t>
  </si>
  <si>
    <t>池田</t>
  </si>
  <si>
    <t>桂</t>
  </si>
  <si>
    <t>石橋阪大前</t>
  </si>
  <si>
    <t>淡路</t>
  </si>
  <si>
    <t>南茨木</t>
  </si>
  <si>
    <t>甲子園</t>
  </si>
  <si>
    <t>西宮</t>
  </si>
  <si>
    <t>今津</t>
  </si>
  <si>
    <t>野田</t>
  </si>
  <si>
    <t>淀屋橋</t>
  </si>
  <si>
    <t>祇園四条</t>
  </si>
  <si>
    <t>丹波橋</t>
  </si>
  <si>
    <t>三条</t>
  </si>
  <si>
    <t>出町柳</t>
  </si>
  <si>
    <t>守口市</t>
  </si>
  <si>
    <t>北浜</t>
  </si>
  <si>
    <t>難波</t>
  </si>
  <si>
    <t>天下茶屋</t>
  </si>
  <si>
    <t>堺東</t>
  </si>
  <si>
    <t>三国ヶ丘</t>
  </si>
  <si>
    <t>堺</t>
  </si>
  <si>
    <t>北野田</t>
  </si>
  <si>
    <t>中百舌鳥</t>
  </si>
  <si>
    <t>西鉄福岡（天神）</t>
  </si>
  <si>
    <t>大橋</t>
  </si>
  <si>
    <t>薬院</t>
  </si>
  <si>
    <t>西鉄久留米</t>
  </si>
  <si>
    <t>さっぽろ</t>
  </si>
  <si>
    <t>大通</t>
  </si>
  <si>
    <t>新さっぽろ</t>
  </si>
  <si>
    <t>麻生</t>
  </si>
  <si>
    <t>西18丁目</t>
  </si>
  <si>
    <t>西11丁目</t>
  </si>
  <si>
    <t>北24条</t>
  </si>
  <si>
    <t>宮の沢</t>
  </si>
  <si>
    <t>円山公園</t>
  </si>
  <si>
    <t>福住</t>
  </si>
  <si>
    <t>大谷地</t>
  </si>
  <si>
    <t>泉中央</t>
  </si>
  <si>
    <t>勾当台公園</t>
  </si>
  <si>
    <t>大手町</t>
  </si>
  <si>
    <t>銀座</t>
  </si>
  <si>
    <t>新宿三丁目</t>
  </si>
  <si>
    <t>後楽園</t>
  </si>
  <si>
    <t>赤坂見附</t>
  </si>
  <si>
    <t>西新宿</t>
  </si>
  <si>
    <t>中野坂上</t>
  </si>
  <si>
    <t>茗荷谷</t>
  </si>
  <si>
    <t>淡路町</t>
  </si>
  <si>
    <t>本郷三丁目</t>
  </si>
  <si>
    <t>新宿御苑前</t>
  </si>
  <si>
    <t>四谷三丁目</t>
  </si>
  <si>
    <t>新高円寺</t>
  </si>
  <si>
    <t>新中野</t>
  </si>
  <si>
    <t>東高円寺</t>
  </si>
  <si>
    <t>新大塚</t>
  </si>
  <si>
    <t>茅場町</t>
  </si>
  <si>
    <t>六本木</t>
  </si>
  <si>
    <t>日比谷</t>
  </si>
  <si>
    <t>神谷町</t>
  </si>
  <si>
    <t>東銀座</t>
  </si>
  <si>
    <t>人形町</t>
  </si>
  <si>
    <t>広尾</t>
  </si>
  <si>
    <t>築地</t>
  </si>
  <si>
    <t>三ノ輪</t>
  </si>
  <si>
    <t>仲御徒町</t>
  </si>
  <si>
    <t>小伝馬町</t>
  </si>
  <si>
    <t>入谷</t>
  </si>
  <si>
    <t>南千住</t>
  </si>
  <si>
    <t>九段下</t>
  </si>
  <si>
    <t>表参道</t>
  </si>
  <si>
    <t>三越前</t>
  </si>
  <si>
    <t>青山一丁目</t>
  </si>
  <si>
    <t>神保町</t>
  </si>
  <si>
    <t>半蔵門</t>
  </si>
  <si>
    <t>永田町</t>
  </si>
  <si>
    <t>水天宮前</t>
  </si>
  <si>
    <t>清澄白河</t>
  </si>
  <si>
    <t>六本木一丁目</t>
  </si>
  <si>
    <t>麻布十番</t>
  </si>
  <si>
    <t>白金高輪</t>
  </si>
  <si>
    <t>王子神谷</t>
  </si>
  <si>
    <t>東大前</t>
  </si>
  <si>
    <t>本駒込</t>
  </si>
  <si>
    <t>白金台</t>
  </si>
  <si>
    <t>志茂</t>
  </si>
  <si>
    <t>日本橋</t>
  </si>
  <si>
    <t>虎ノ門</t>
  </si>
  <si>
    <t>外苑前</t>
  </si>
  <si>
    <t>田原町</t>
  </si>
  <si>
    <t>末広町</t>
  </si>
  <si>
    <t>上野広小路</t>
  </si>
  <si>
    <t>稲荷町</t>
  </si>
  <si>
    <t>新御茶ノ水</t>
  </si>
  <si>
    <t>赤坂</t>
  </si>
  <si>
    <t>町屋</t>
  </si>
  <si>
    <t>北綾瀬</t>
  </si>
  <si>
    <t>乃木坂</t>
  </si>
  <si>
    <t>湯島</t>
  </si>
  <si>
    <t>千駄木</t>
  </si>
  <si>
    <t>代々木公園</t>
  </si>
  <si>
    <t>根津</t>
  </si>
  <si>
    <t>東陽町</t>
  </si>
  <si>
    <t>門前仲町</t>
  </si>
  <si>
    <t>葛西</t>
  </si>
  <si>
    <t>西葛西</t>
  </si>
  <si>
    <t>浦安</t>
  </si>
  <si>
    <t>木場</t>
  </si>
  <si>
    <t>早稲田</t>
  </si>
  <si>
    <t>南砂町</t>
  </si>
  <si>
    <t>行徳</t>
  </si>
  <si>
    <t>南行徳</t>
  </si>
  <si>
    <t>妙典</t>
  </si>
  <si>
    <t>竹橋</t>
  </si>
  <si>
    <t>神楽坂</t>
  </si>
  <si>
    <t>原木中山</t>
  </si>
  <si>
    <t>落合</t>
  </si>
  <si>
    <t>豊洲</t>
  </si>
  <si>
    <t>月島</t>
  </si>
  <si>
    <t>江戸川橋</t>
  </si>
  <si>
    <t>地下鉄成増</t>
  </si>
  <si>
    <t>平和台</t>
  </si>
  <si>
    <t>護国寺</t>
  </si>
  <si>
    <t>銀座一丁目</t>
  </si>
  <si>
    <t>地下鉄赤塚</t>
  </si>
  <si>
    <t>要町</t>
  </si>
  <si>
    <t>東池袋</t>
  </si>
  <si>
    <t>千川</t>
  </si>
  <si>
    <t>氷川台</t>
  </si>
  <si>
    <t>新富町</t>
  </si>
  <si>
    <t>辰巳</t>
  </si>
  <si>
    <t>桜田門</t>
  </si>
  <si>
    <t>東新宿</t>
  </si>
  <si>
    <t>西早稲田</t>
  </si>
  <si>
    <t>北参道</t>
  </si>
  <si>
    <t>雑司が谷</t>
  </si>
  <si>
    <t>大門</t>
  </si>
  <si>
    <t>三田</t>
  </si>
  <si>
    <t>泉岳寺</t>
  </si>
  <si>
    <t>森下</t>
  </si>
  <si>
    <t>春日</t>
  </si>
  <si>
    <t>馬喰横山</t>
  </si>
  <si>
    <t>勝どき</t>
  </si>
  <si>
    <t>東日本橋</t>
  </si>
  <si>
    <t>小川町</t>
  </si>
  <si>
    <t>船堀</t>
  </si>
  <si>
    <t>光が丘</t>
  </si>
  <si>
    <t>瑞江</t>
  </si>
  <si>
    <t>新御徒町</t>
  </si>
  <si>
    <t>新宿西口</t>
  </si>
  <si>
    <t>上野御徒町</t>
  </si>
  <si>
    <t>岩本町</t>
  </si>
  <si>
    <t>西馬込</t>
  </si>
  <si>
    <t>一之江</t>
  </si>
  <si>
    <t>都庁前</t>
  </si>
  <si>
    <t>御成門</t>
  </si>
  <si>
    <t>篠崎</t>
  </si>
  <si>
    <t>曙橋</t>
  </si>
  <si>
    <t>板橋本町</t>
  </si>
  <si>
    <t>板橋区役所前</t>
  </si>
  <si>
    <t>白山</t>
  </si>
  <si>
    <t>蔵前</t>
  </si>
  <si>
    <t>大島</t>
  </si>
  <si>
    <t>内幸町</t>
  </si>
  <si>
    <t>志村三丁目</t>
  </si>
  <si>
    <t>若松河田</t>
  </si>
  <si>
    <t>東大島</t>
  </si>
  <si>
    <t>志村坂上</t>
  </si>
  <si>
    <t>西新宿五丁目</t>
  </si>
  <si>
    <t>赤羽橋</t>
  </si>
  <si>
    <t>千石</t>
  </si>
  <si>
    <t>新板橋</t>
  </si>
  <si>
    <t>新江古田</t>
  </si>
  <si>
    <t>高島平</t>
  </si>
  <si>
    <t>中延</t>
  </si>
  <si>
    <t>西巣鴨</t>
  </si>
  <si>
    <t>西大島</t>
  </si>
  <si>
    <t>落合南長崎</t>
  </si>
  <si>
    <t>宝町</t>
  </si>
  <si>
    <t>汐留</t>
  </si>
  <si>
    <t>馬込</t>
  </si>
  <si>
    <t>西台</t>
  </si>
  <si>
    <t>芝公園</t>
  </si>
  <si>
    <t>本蓮沼</t>
  </si>
  <si>
    <t>菊川</t>
  </si>
  <si>
    <t>練馬春日町</t>
  </si>
  <si>
    <t>牛込柳町</t>
  </si>
  <si>
    <t>築地市場</t>
  </si>
  <si>
    <t>戸越</t>
  </si>
  <si>
    <t>浜町</t>
  </si>
  <si>
    <t>蓮根</t>
  </si>
  <si>
    <t>本所吾妻橋</t>
  </si>
  <si>
    <t>牛込神楽坂</t>
  </si>
  <si>
    <t>高輪台</t>
  </si>
  <si>
    <t>西高島平</t>
  </si>
  <si>
    <t>豊島園</t>
  </si>
  <si>
    <t>センター南</t>
  </si>
  <si>
    <t>センター北</t>
  </si>
  <si>
    <t>上永谷</t>
  </si>
  <si>
    <t>仲町台</t>
  </si>
  <si>
    <t>北山田</t>
  </si>
  <si>
    <t>栄</t>
  </si>
  <si>
    <t>黒川</t>
  </si>
  <si>
    <t>烏丸御池</t>
  </si>
  <si>
    <t>四条</t>
  </si>
  <si>
    <t>北大路</t>
  </si>
  <si>
    <t>竹田</t>
  </si>
  <si>
    <t>三条京阪</t>
  </si>
  <si>
    <t>三宮</t>
  </si>
  <si>
    <t>名谷</t>
  </si>
  <si>
    <t>新神戸</t>
  </si>
  <si>
    <t>西神中央</t>
  </si>
  <si>
    <t>谷上</t>
  </si>
  <si>
    <t>学園都市</t>
  </si>
  <si>
    <t>妙法寺</t>
  </si>
  <si>
    <t>西神南</t>
  </si>
  <si>
    <t>板宿</t>
  </si>
  <si>
    <t>和田岬</t>
  </si>
  <si>
    <t>湊川公園</t>
  </si>
  <si>
    <t>三宮・花時計前</t>
  </si>
  <si>
    <t>ハーバーランド</t>
  </si>
  <si>
    <t>総合運動公園</t>
  </si>
  <si>
    <t>天神</t>
  </si>
  <si>
    <t>姪浜</t>
  </si>
  <si>
    <t>JR東</t>
    <rPh sb="2" eb="3">
      <t>ヒガシ</t>
    </rPh>
    <phoneticPr fontId="1"/>
  </si>
  <si>
    <t>京王</t>
    <rPh sb="0" eb="2">
      <t>ケイオウ</t>
    </rPh>
    <phoneticPr fontId="1"/>
  </si>
  <si>
    <t>西武</t>
    <rPh sb="0" eb="2">
      <t>セイブ</t>
    </rPh>
    <phoneticPr fontId="1"/>
  </si>
  <si>
    <t>ﾒﾄﾛ新宿</t>
    <rPh sb="3" eb="5">
      <t>シンジュク</t>
    </rPh>
    <phoneticPr fontId="1"/>
  </si>
  <si>
    <t>ﾒﾄﾛ三丁目</t>
    <rPh sb="3" eb="6">
      <t>サンチョウメ</t>
    </rPh>
    <phoneticPr fontId="1"/>
  </si>
  <si>
    <t>都営西口</t>
    <rPh sb="0" eb="2">
      <t>トエイ</t>
    </rPh>
    <rPh sb="2" eb="4">
      <t>ニシグチ</t>
    </rPh>
    <phoneticPr fontId="1"/>
  </si>
  <si>
    <t>都営三丁目</t>
    <rPh sb="0" eb="2">
      <t>トエイ</t>
    </rPh>
    <rPh sb="2" eb="5">
      <t>サンチョウメ</t>
    </rPh>
    <phoneticPr fontId="1"/>
  </si>
  <si>
    <t>合計</t>
    <rPh sb="0" eb="2">
      <t>ゴウケイ</t>
    </rPh>
    <phoneticPr fontId="1"/>
  </si>
  <si>
    <t>東武</t>
    <rPh sb="0" eb="2">
      <t>トウブ</t>
    </rPh>
    <phoneticPr fontId="1"/>
  </si>
  <si>
    <t>メトロ</t>
    <phoneticPr fontId="1"/>
  </si>
  <si>
    <t>霞ケ関</t>
  </si>
  <si>
    <t>国会・溜池</t>
  </si>
  <si>
    <t>明治神宮前〈原宿〉</t>
  </si>
  <si>
    <t>方南町</t>
  </si>
  <si>
    <t>虎ノ門ヒルズ</t>
  </si>
  <si>
    <t>二重橋前〈丸の内〉</t>
  </si>
  <si>
    <t>南阿佐ケ谷</t>
  </si>
  <si>
    <t>中野新橋</t>
  </si>
  <si>
    <t>中野富士見町</t>
  </si>
  <si>
    <t>西ケ原</t>
  </si>
  <si>
    <t>国立競技場</t>
  </si>
  <si>
    <t>新高島平</t>
  </si>
  <si>
    <t>都営新宿</t>
    <rPh sb="0" eb="4">
      <t>トエイシンジュク</t>
    </rPh>
    <phoneticPr fontId="1"/>
  </si>
  <si>
    <t>JR海</t>
    <rPh sb="2" eb="3">
      <t>ウミ</t>
    </rPh>
    <phoneticPr fontId="1"/>
  </si>
  <si>
    <t>ﾒﾄﾛ大手町</t>
    <rPh sb="3" eb="6">
      <t>オオテマチ</t>
    </rPh>
    <phoneticPr fontId="1"/>
  </si>
  <si>
    <t>下飯田</t>
  </si>
  <si>
    <t>立場</t>
  </si>
  <si>
    <t>中田</t>
  </si>
  <si>
    <t>踊場</t>
  </si>
  <si>
    <t>舞岡</t>
  </si>
  <si>
    <t>下永谷</t>
  </si>
  <si>
    <t>港南中央</t>
  </si>
  <si>
    <t>蒔田</t>
  </si>
  <si>
    <t>吉野町</t>
  </si>
  <si>
    <t>阪東橋</t>
  </si>
  <si>
    <t>伊勢佐木長者町</t>
  </si>
  <si>
    <t>高島町</t>
  </si>
  <si>
    <t>三ツ沢下町</t>
  </si>
  <si>
    <t>三ツ沢上町</t>
  </si>
  <si>
    <t>片倉町</t>
  </si>
  <si>
    <t>岸根公園</t>
  </si>
  <si>
    <t>北新横浜</t>
  </si>
  <si>
    <t>新羽</t>
  </si>
  <si>
    <t>中川</t>
  </si>
  <si>
    <t>ﾌﾞﾙｰﾗｲﾝ</t>
    <phoneticPr fontId="1"/>
  </si>
  <si>
    <t>目黒</t>
    <rPh sb="0" eb="2">
      <t>メグロ</t>
    </rPh>
    <phoneticPr fontId="1"/>
  </si>
  <si>
    <t>秋葉原</t>
    <phoneticPr fontId="1"/>
  </si>
  <si>
    <t>定　期</t>
  </si>
  <si>
    <t>定期外</t>
  </si>
  <si>
    <t>計</t>
  </si>
  <si>
    <t>順位</t>
  </si>
  <si>
    <t>日 暮 里</t>
  </si>
  <si>
    <t>新三河島</t>
  </si>
  <si>
    <t>町　　屋</t>
  </si>
  <si>
    <t>千住大橋</t>
  </si>
  <si>
    <t>堀切菖蒲園</t>
  </si>
  <si>
    <t>青　　砥</t>
  </si>
  <si>
    <t>(内．連絡人員)</t>
  </si>
  <si>
    <t>京成小岩</t>
  </si>
  <si>
    <t>江 戸 川</t>
  </si>
  <si>
    <t>国 府 台</t>
  </si>
  <si>
    <t>市川真間</t>
  </si>
  <si>
    <t>菅　　野</t>
  </si>
  <si>
    <t>鬼　　越</t>
  </si>
  <si>
    <t>京成中山</t>
  </si>
  <si>
    <t>東 中 山</t>
  </si>
  <si>
    <t>京成西船</t>
  </si>
  <si>
    <t>海　　神</t>
  </si>
  <si>
    <t>大神宮下</t>
  </si>
  <si>
    <t>船橋競馬場</t>
  </si>
  <si>
    <t>谷　　津</t>
  </si>
  <si>
    <t>実　　籾</t>
  </si>
  <si>
    <t>京成大和田</t>
  </si>
  <si>
    <t>勝 田 台</t>
  </si>
  <si>
    <t>志　　津</t>
  </si>
  <si>
    <t>ユ－カリが丘</t>
  </si>
  <si>
    <t>京成臼井</t>
  </si>
  <si>
    <t>京成佐倉</t>
  </si>
  <si>
    <t>大 佐 倉</t>
  </si>
  <si>
    <t>京成酒々井</t>
  </si>
  <si>
    <t>宗吾参道</t>
  </si>
  <si>
    <t>公津の杜</t>
  </si>
  <si>
    <t>空港第２ビル</t>
  </si>
  <si>
    <t>成田空港</t>
  </si>
  <si>
    <t>東 成 田</t>
  </si>
  <si>
    <t>押　　上</t>
  </si>
  <si>
    <t>京成曳舟</t>
  </si>
  <si>
    <t>八　　広</t>
  </si>
  <si>
    <t>四 ツ 木</t>
  </si>
  <si>
    <t>柴　　又</t>
  </si>
  <si>
    <t>京成幕張本郷</t>
  </si>
  <si>
    <t>京成幕張</t>
  </si>
  <si>
    <t>検 見 川</t>
  </si>
  <si>
    <t>京成稲毛</t>
  </si>
  <si>
    <t>みどり台</t>
  </si>
  <si>
    <t>西 登 戸</t>
  </si>
  <si>
    <t>新 千 葉</t>
  </si>
  <si>
    <t>千葉中央</t>
  </si>
  <si>
    <t>千 葉 寺</t>
  </si>
  <si>
    <t>大 森 台</t>
  </si>
  <si>
    <t>学 園 前</t>
  </si>
  <si>
    <t>おゆみ野</t>
  </si>
  <si>
    <t>ちはら台</t>
  </si>
  <si>
    <t>東 松 戸</t>
  </si>
  <si>
    <t>千葉ＮＴ中央</t>
  </si>
  <si>
    <t>印旛日本医大</t>
  </si>
  <si>
    <t>成田湯川</t>
  </si>
  <si>
    <t>京成</t>
    <rPh sb="0" eb="2">
      <t>ケイセイ</t>
    </rPh>
    <phoneticPr fontId="1"/>
  </si>
  <si>
    <t>都営</t>
    <rPh sb="0" eb="2">
      <t>トエイ</t>
    </rPh>
    <phoneticPr fontId="1"/>
  </si>
  <si>
    <t>小竹向原</t>
  </si>
  <si>
    <t>東武業平橋</t>
    <rPh sb="0" eb="5">
      <t>トウブナリヒラバシ</t>
    </rPh>
    <phoneticPr fontId="1"/>
  </si>
  <si>
    <t>とうきょうスカイツリー</t>
    <phoneticPr fontId="1"/>
  </si>
  <si>
    <t>東飯能</t>
  </si>
  <si>
    <t>新井薬師前</t>
  </si>
  <si>
    <t>椎名町</t>
  </si>
  <si>
    <t>高麗</t>
  </si>
  <si>
    <t>沼袋</t>
  </si>
  <si>
    <t>武蔵横手</t>
  </si>
  <si>
    <t>野方</t>
  </si>
  <si>
    <t>武蔵砂川</t>
  </si>
  <si>
    <t>東吾野</t>
  </si>
  <si>
    <t>都立家政</t>
  </si>
  <si>
    <t>西武立川</t>
  </si>
  <si>
    <t>桜台</t>
  </si>
  <si>
    <t>吾野</t>
  </si>
  <si>
    <t>井荻</t>
  </si>
  <si>
    <t>西武園</t>
  </si>
  <si>
    <t>正丸</t>
  </si>
  <si>
    <t>上井草</t>
  </si>
  <si>
    <t>芦ヶ久保</t>
  </si>
  <si>
    <t>横瀬</t>
  </si>
  <si>
    <t>恋ヶ窪</t>
  </si>
  <si>
    <t>西武秩父</t>
  </si>
  <si>
    <t>東伏見</t>
  </si>
  <si>
    <t>鷹の台</t>
  </si>
  <si>
    <t>西武柳沢</t>
  </si>
  <si>
    <t>新桜台</t>
  </si>
  <si>
    <t>一橋学園</t>
  </si>
  <si>
    <t>青梅街道</t>
  </si>
  <si>
    <t>萩山</t>
  </si>
  <si>
    <t>八坂</t>
  </si>
  <si>
    <t>下山口</t>
  </si>
  <si>
    <t>武蔵大和</t>
  </si>
  <si>
    <t>狭山ヶ丘</t>
  </si>
  <si>
    <t>西武球場前</t>
  </si>
  <si>
    <t>多摩湖</t>
  </si>
  <si>
    <t>武蔵藤沢</t>
  </si>
  <si>
    <t>稲荷山公園</t>
  </si>
  <si>
    <t>西武園ゆうえんち</t>
  </si>
  <si>
    <t>入曽</t>
  </si>
  <si>
    <t>新小金井</t>
  </si>
  <si>
    <t>仏子</t>
  </si>
  <si>
    <t>新狭山</t>
  </si>
  <si>
    <t>多磨</t>
  </si>
  <si>
    <t>元加治</t>
  </si>
  <si>
    <t>南大塚</t>
  </si>
  <si>
    <t>白糸台</t>
  </si>
  <si>
    <t>下落合</t>
  </si>
  <si>
    <t>競艇場前</t>
  </si>
  <si>
    <t>是政</t>
  </si>
  <si>
    <t>江古田</t>
    <phoneticPr fontId="1"/>
  </si>
  <si>
    <t>下井草</t>
    <rPh sb="0" eb="3">
      <t>シモイグサ</t>
    </rPh>
    <phoneticPr fontId="1"/>
  </si>
  <si>
    <t>西吾野</t>
    <rPh sb="0" eb="3">
      <t>ニシアガノ</t>
    </rPh>
    <phoneticPr fontId="1"/>
  </si>
  <si>
    <t>★</t>
    <phoneticPr fontId="1"/>
  </si>
  <si>
    <t>乗車人員</t>
  </si>
  <si>
    <t>新高島</t>
  </si>
  <si>
    <t>みなとみらい</t>
  </si>
  <si>
    <t>馬車道</t>
  </si>
  <si>
    <t>日本大通り</t>
  </si>
  <si>
    <t>元町・中華街</t>
  </si>
  <si>
    <t>みなとみらい線</t>
    <rPh sb="6" eb="7">
      <t>セン</t>
    </rPh>
    <phoneticPr fontId="1"/>
  </si>
  <si>
    <t>多摩川</t>
  </si>
  <si>
    <t>東白楽</t>
  </si>
  <si>
    <t>反町</t>
  </si>
  <si>
    <t>洗足</t>
  </si>
  <si>
    <t>奥沢</t>
  </si>
  <si>
    <t>新綱島</t>
  </si>
  <si>
    <t>池尻大橋</t>
  </si>
  <si>
    <t>二子新地</t>
  </si>
  <si>
    <t>田奈</t>
  </si>
  <si>
    <t>つくし野</t>
  </si>
  <si>
    <t>すずかけ台</t>
  </si>
  <si>
    <t>つきみ野</t>
  </si>
  <si>
    <t>下神明</t>
  </si>
  <si>
    <t>戸越公園</t>
  </si>
  <si>
    <t>荏原町</t>
  </si>
  <si>
    <t>北千束</t>
  </si>
  <si>
    <t>緑が丘</t>
  </si>
  <si>
    <t>九品仏</t>
  </si>
  <si>
    <t>上野毛</t>
  </si>
  <si>
    <t>大崎広小路</t>
  </si>
  <si>
    <t>戸越銀座</t>
  </si>
  <si>
    <t>荏原中延</t>
  </si>
  <si>
    <t>長原</t>
  </si>
  <si>
    <t>洗足池</t>
  </si>
  <si>
    <t>石川台</t>
  </si>
  <si>
    <t>雪が谷大塚</t>
  </si>
  <si>
    <t>久が原</t>
  </si>
  <si>
    <t>千鳥町</t>
  </si>
  <si>
    <t>蓮沼</t>
  </si>
  <si>
    <t>沼部</t>
  </si>
  <si>
    <t>鵜の木</t>
  </si>
  <si>
    <t>恩田</t>
  </si>
  <si>
    <t>こどもの国</t>
  </si>
  <si>
    <t>東急</t>
    <rPh sb="0" eb="2">
      <t>トウキュウ</t>
    </rPh>
    <phoneticPr fontId="1"/>
  </si>
  <si>
    <t>京急</t>
    <rPh sb="0" eb="2">
      <t>ケイキュウ</t>
    </rPh>
    <phoneticPr fontId="1"/>
  </si>
  <si>
    <t>北品川</t>
  </si>
  <si>
    <t>新馬場</t>
  </si>
  <si>
    <t>鮫洲</t>
  </si>
  <si>
    <t>立会川</t>
  </si>
  <si>
    <t>大森海岸</t>
  </si>
  <si>
    <t>大森町</t>
  </si>
  <si>
    <t>梅屋敷</t>
  </si>
  <si>
    <t>六郷土手</t>
  </si>
  <si>
    <t>八丁畷</t>
  </si>
  <si>
    <t>鶴見市場</t>
  </si>
  <si>
    <t>花月総持寺</t>
  </si>
  <si>
    <t>京急新子安</t>
  </si>
  <si>
    <t>子安</t>
  </si>
  <si>
    <t>神奈川新町</t>
  </si>
  <si>
    <t>京急東神奈川</t>
  </si>
  <si>
    <t>神奈川</t>
  </si>
  <si>
    <t>戸部</t>
  </si>
  <si>
    <t>黄金町</t>
  </si>
  <si>
    <t>南太田</t>
  </si>
  <si>
    <t>?風浦</t>
  </si>
  <si>
    <t>京急富岡</t>
  </si>
  <si>
    <t>京急田浦</t>
  </si>
  <si>
    <t>安針塚</t>
  </si>
  <si>
    <t>逸見</t>
  </si>
  <si>
    <t>汐入</t>
  </si>
  <si>
    <t>県立大学</t>
  </si>
  <si>
    <t>堀ノ内</t>
  </si>
  <si>
    <t>京急大津</t>
  </si>
  <si>
    <t>馬堀海岸</t>
  </si>
  <si>
    <t>浦賀</t>
  </si>
  <si>
    <t>羽田1/2</t>
    <rPh sb="0" eb="2">
      <t>ハネダ</t>
    </rPh>
    <phoneticPr fontId="1"/>
  </si>
  <si>
    <t>東急/MM</t>
    <rPh sb="0" eb="2">
      <t>トウキュウ</t>
    </rPh>
    <phoneticPr fontId="1"/>
  </si>
  <si>
    <t>ﾒﾄﾛ直通分</t>
    <rPh sb="3" eb="6">
      <t>チョクツウブン</t>
    </rPh>
    <phoneticPr fontId="1"/>
  </si>
  <si>
    <t>笹塚</t>
  </si>
  <si>
    <t>代田橋</t>
  </si>
  <si>
    <t>上北沢</t>
  </si>
  <si>
    <t>芦花公園</t>
  </si>
  <si>
    <t>柴崎</t>
  </si>
  <si>
    <t>布田</t>
  </si>
  <si>
    <t>西調布</t>
  </si>
  <si>
    <t>飛田給</t>
  </si>
  <si>
    <t>多磨霊園</t>
  </si>
  <si>
    <t>東府中</t>
  </si>
  <si>
    <t>府中競馬正門前</t>
  </si>
  <si>
    <t>百草園</t>
  </si>
  <si>
    <t>多摩動物公園</t>
  </si>
  <si>
    <t>南平</t>
  </si>
  <si>
    <t>平山城址公園</t>
  </si>
  <si>
    <t>長沼</t>
  </si>
  <si>
    <t>北野</t>
  </si>
  <si>
    <t>京王片倉</t>
  </si>
  <si>
    <t>山田</t>
  </si>
  <si>
    <t>めじろ台</t>
  </si>
  <si>
    <t>狭間</t>
  </si>
  <si>
    <t>高尾山口</t>
  </si>
  <si>
    <t>京王多摩川</t>
  </si>
  <si>
    <t>京王よみうりランド</t>
  </si>
  <si>
    <t>稲城</t>
  </si>
  <si>
    <t>多摩境</t>
  </si>
  <si>
    <t>神泉</t>
  </si>
  <si>
    <t>池ノ上</t>
  </si>
  <si>
    <t>新代田</t>
  </si>
  <si>
    <t>東松原</t>
  </si>
  <si>
    <t>（京王線乗換）</t>
  </si>
  <si>
    <t>西永福</t>
  </si>
  <si>
    <t>富士見ヶ丘</t>
  </si>
  <si>
    <t>三鷹台</t>
  </si>
  <si>
    <t>井の頭公園</t>
  </si>
  <si>
    <t>ﾆｭｰｼｬﾄﾙ</t>
    <phoneticPr fontId="1"/>
  </si>
  <si>
    <t>ﾕﾘｶﾓﾒ</t>
    <phoneticPr fontId="1"/>
  </si>
  <si>
    <t>ゆりかもめ</t>
    <phoneticPr fontId="1"/>
  </si>
  <si>
    <t>TX</t>
    <phoneticPr fontId="1"/>
  </si>
  <si>
    <t>相鉄</t>
    <rPh sb="0" eb="2">
      <t>ソウテツ</t>
    </rPh>
    <phoneticPr fontId="1"/>
  </si>
  <si>
    <t>平沼橋</t>
  </si>
  <si>
    <t>西横浜</t>
  </si>
  <si>
    <t>天王町</t>
  </si>
  <si>
    <t>和田町</t>
  </si>
  <si>
    <t>鶴ケ峰</t>
  </si>
  <si>
    <t>希望ケ丘</t>
  </si>
  <si>
    <t>相模大塚</t>
  </si>
  <si>
    <t>かしわ台</t>
  </si>
  <si>
    <t>南万騎が原</t>
  </si>
  <si>
    <t>緑園都市</t>
  </si>
  <si>
    <t>弥生台</t>
  </si>
  <si>
    <t>いずみ野</t>
  </si>
  <si>
    <t>いずみ中央</t>
  </si>
  <si>
    <t>ゆめが丘</t>
  </si>
  <si>
    <t>横浜</t>
    <rPh sb="0" eb="2">
      <t>ヨコハマ</t>
    </rPh>
    <phoneticPr fontId="1"/>
  </si>
  <si>
    <t>豊洲</t>
    <rPh sb="0" eb="2">
      <t>トヨス</t>
    </rPh>
    <phoneticPr fontId="1"/>
  </si>
  <si>
    <t>御徒町</t>
    <rPh sb="0" eb="3">
      <t>オカチマチ</t>
    </rPh>
    <phoneticPr fontId="1"/>
  </si>
  <si>
    <t>上野御徒町</t>
    <rPh sb="0" eb="5">
      <t>ウエノオカチマチ</t>
    </rPh>
    <phoneticPr fontId="1"/>
  </si>
  <si>
    <t>仲御徒町</t>
    <rPh sb="0" eb="4">
      <t>ナカオカチマチ</t>
    </rPh>
    <phoneticPr fontId="1"/>
  </si>
  <si>
    <t>上野広小路</t>
    <rPh sb="0" eb="5">
      <t>ウエノヒロコウジ</t>
    </rPh>
    <phoneticPr fontId="1"/>
  </si>
  <si>
    <t>多摩センター</t>
    <rPh sb="0" eb="2">
      <t>タマ</t>
    </rPh>
    <phoneticPr fontId="1"/>
  </si>
  <si>
    <t>中央明星</t>
    <rPh sb="0" eb="2">
      <t>チュウオウ</t>
    </rPh>
    <rPh sb="2" eb="4">
      <t>ミョウジョウ</t>
    </rPh>
    <phoneticPr fontId="1"/>
  </si>
  <si>
    <t>高幡不動</t>
    <rPh sb="0" eb="4">
      <t>タカハタフドウ</t>
    </rPh>
    <phoneticPr fontId="1"/>
  </si>
  <si>
    <t>立川南</t>
    <rPh sb="0" eb="3">
      <t>タチカワミナミ</t>
    </rPh>
    <phoneticPr fontId="1"/>
  </si>
  <si>
    <t>立川北</t>
    <rPh sb="0" eb="3">
      <t>タチカワキタ</t>
    </rPh>
    <phoneticPr fontId="1"/>
  </si>
  <si>
    <t>玉川上水</t>
    <rPh sb="0" eb="4">
      <t>タマガワジョウスイ</t>
    </rPh>
    <phoneticPr fontId="1"/>
  </si>
  <si>
    <t>京成西船</t>
    <rPh sb="0" eb="4">
      <t>ケイセイニシフナ</t>
    </rPh>
    <phoneticPr fontId="1"/>
  </si>
  <si>
    <t>青井</t>
  </si>
  <si>
    <t>六町</t>
  </si>
  <si>
    <t>八潮</t>
  </si>
  <si>
    <t>三郷中央</t>
  </si>
  <si>
    <t>流山セントラルパーク</t>
  </si>
  <si>
    <t>柏の葉キャンパス</t>
  </si>
  <si>
    <t>柏たなか</t>
  </si>
  <si>
    <t>守谷</t>
  </si>
  <si>
    <t>みらい平</t>
  </si>
  <si>
    <t>みどりの</t>
  </si>
  <si>
    <t>万博記念公園</t>
  </si>
  <si>
    <t>研究学園</t>
  </si>
  <si>
    <t>つくば</t>
  </si>
  <si>
    <t>国際展示場</t>
  </si>
  <si>
    <t>東京テレポート</t>
  </si>
  <si>
    <t>品川シーサイド</t>
  </si>
  <si>
    <t>天王洲アイル</t>
  </si>
  <si>
    <t>東雲</t>
  </si>
  <si>
    <t>※臨海線はデータなし</t>
    <rPh sb="1" eb="4">
      <t>リンカイセン</t>
    </rPh>
    <phoneticPr fontId="1"/>
  </si>
  <si>
    <t>ﾒﾄﾛ日比谷</t>
    <rPh sb="3" eb="6">
      <t>ヒビヤ</t>
    </rPh>
    <phoneticPr fontId="1"/>
  </si>
  <si>
    <t>都営日比谷</t>
    <rPh sb="0" eb="2">
      <t>トエイ</t>
    </rPh>
    <rPh sb="2" eb="5">
      <t>ヒビヤ</t>
    </rPh>
    <phoneticPr fontId="1"/>
  </si>
  <si>
    <t>ﾒﾄﾛ二重橋前</t>
    <rPh sb="3" eb="7">
      <t>ニジュウバシマエ</t>
    </rPh>
    <phoneticPr fontId="1"/>
  </si>
  <si>
    <t>※京急蒲田は含めない</t>
    <rPh sb="1" eb="5">
      <t>ケイキュウカマタ</t>
    </rPh>
    <rPh sb="6" eb="7">
      <t>フク</t>
    </rPh>
    <phoneticPr fontId="1"/>
  </si>
  <si>
    <t>都営大門</t>
    <rPh sb="0" eb="2">
      <t>トエイ</t>
    </rPh>
    <rPh sb="2" eb="4">
      <t>ダイモン</t>
    </rPh>
    <phoneticPr fontId="1"/>
  </si>
  <si>
    <t>モノレール浜松町</t>
  </si>
  <si>
    <t>天空橋</t>
  </si>
  <si>
    <t>羽田空港第3ターミナル</t>
  </si>
  <si>
    <t>大井競馬場前</t>
  </si>
  <si>
    <t>新整備場</t>
  </si>
  <si>
    <t>流通センター</t>
  </si>
  <si>
    <t>羽田空港第1ターミナル</t>
  </si>
  <si>
    <t>昭和島</t>
  </si>
  <si>
    <t>羽田空港第2ターミナル</t>
  </si>
  <si>
    <t>整備場</t>
  </si>
  <si>
    <t>ﾓﾉﾚｰﾙ1</t>
    <phoneticPr fontId="1"/>
  </si>
  <si>
    <t>ﾓﾉﾚｰﾙ2</t>
    <phoneticPr fontId="1"/>
  </si>
  <si>
    <t>ﾓﾉﾚｰﾙ</t>
    <phoneticPr fontId="1"/>
  </si>
  <si>
    <t>恵比寿</t>
    <phoneticPr fontId="1"/>
  </si>
  <si>
    <t>都営三田</t>
    <rPh sb="0" eb="2">
      <t>トエイ</t>
    </rPh>
    <rPh sb="2" eb="4">
      <t>ミタ</t>
    </rPh>
    <phoneticPr fontId="1"/>
  </si>
  <si>
    <t>南新宿</t>
  </si>
  <si>
    <t>参宮橋</t>
  </si>
  <si>
    <t>代々木八幡</t>
  </si>
  <si>
    <t>東北沢</t>
  </si>
  <si>
    <t>世田谷代田</t>
  </si>
  <si>
    <t>和泉多摩川</t>
  </si>
  <si>
    <t>百合ヶ丘</t>
  </si>
  <si>
    <t>座間</t>
  </si>
  <si>
    <t>鶴巻温泉</t>
  </si>
  <si>
    <t>新松田</t>
  </si>
  <si>
    <t>開成</t>
  </si>
  <si>
    <t>栢山</t>
  </si>
  <si>
    <t>富水</t>
  </si>
  <si>
    <t>螢田</t>
  </si>
  <si>
    <t>足柄</t>
  </si>
  <si>
    <t>東林間</t>
  </si>
  <si>
    <t>桜ヶ丘</t>
  </si>
  <si>
    <t>藤沢本町</t>
  </si>
  <si>
    <t>本鵠沼</t>
  </si>
  <si>
    <t>鵠沼海岸</t>
  </si>
  <si>
    <t>片瀬江ノ島</t>
  </si>
  <si>
    <t>五月台</t>
  </si>
  <si>
    <t>はるひ野</t>
  </si>
  <si>
    <t>小田急多摩センタ－</t>
  </si>
  <si>
    <t>唐木田</t>
  </si>
  <si>
    <t>小田急</t>
    <rPh sb="0" eb="3">
      <t>オダキュウ</t>
    </rPh>
    <phoneticPr fontId="1"/>
  </si>
  <si>
    <t>JR武蔵</t>
    <rPh sb="2" eb="4">
      <t>ムサシ</t>
    </rPh>
    <phoneticPr fontId="1"/>
  </si>
  <si>
    <t>JR</t>
    <phoneticPr fontId="1"/>
  </si>
  <si>
    <t>川和町</t>
  </si>
  <si>
    <t>都筑ふれあいの丘</t>
  </si>
  <si>
    <t>東山田</t>
  </si>
  <si>
    <t>高田</t>
  </si>
  <si>
    <t>日吉本町</t>
  </si>
  <si>
    <t>ｸﾞﾘｰﾝﾗｲﾝ</t>
    <phoneticPr fontId="1"/>
  </si>
  <si>
    <t>江ノ電</t>
    <rPh sb="0" eb="1">
      <t>エ</t>
    </rPh>
    <rPh sb="2" eb="3">
      <t>デン</t>
    </rPh>
    <phoneticPr fontId="1"/>
  </si>
  <si>
    <t>登戸</t>
    <rPh sb="0" eb="2">
      <t>ノボリト</t>
    </rPh>
    <phoneticPr fontId="1"/>
  </si>
  <si>
    <t>JR高輪</t>
    <phoneticPr fontId="1"/>
  </si>
  <si>
    <t>高輪GW</t>
    <rPh sb="0" eb="2">
      <t>タカナワ</t>
    </rPh>
    <phoneticPr fontId="1"/>
  </si>
  <si>
    <t>JR北朝霞</t>
    <rPh sb="2" eb="5">
      <t>キタアサカ</t>
    </rPh>
    <phoneticPr fontId="1"/>
  </si>
  <si>
    <t>JR南越谷</t>
    <rPh sb="2" eb="5">
      <t>ミナミコシガヤ</t>
    </rPh>
    <phoneticPr fontId="1"/>
  </si>
  <si>
    <t>赤土小学校前</t>
  </si>
  <si>
    <t>熊野前</t>
  </si>
  <si>
    <t>足立小台</t>
  </si>
  <si>
    <t>扇大橋</t>
  </si>
  <si>
    <t>高野</t>
  </si>
  <si>
    <t>江北</t>
  </si>
  <si>
    <t>西新井大師西</t>
  </si>
  <si>
    <t>谷在家</t>
  </si>
  <si>
    <t>舎人公園</t>
  </si>
  <si>
    <t>舎人</t>
  </si>
  <si>
    <t>見沼代親水公園</t>
  </si>
  <si>
    <t>舎人ﾗｲﾅｰ</t>
    <rPh sb="0" eb="2">
      <t>トネリ</t>
    </rPh>
    <phoneticPr fontId="1"/>
  </si>
  <si>
    <t>新京成</t>
    <rPh sb="0" eb="3">
      <t>シンケイセイ</t>
    </rPh>
    <phoneticPr fontId="1"/>
  </si>
  <si>
    <t>湘南ﾓﾉﾚｰﾙ</t>
    <rPh sb="0" eb="2">
      <t>ショウナン</t>
    </rPh>
    <phoneticPr fontId="1"/>
  </si>
  <si>
    <t>銀座一丁目</t>
    <rPh sb="0" eb="5">
      <t>ギンザイッチョウメ</t>
    </rPh>
    <phoneticPr fontId="1"/>
  </si>
  <si>
    <t>水道橋</t>
    <rPh sb="0" eb="2">
      <t>スイドウ</t>
    </rPh>
    <rPh sb="2" eb="3">
      <t>バシ</t>
    </rPh>
    <phoneticPr fontId="1"/>
  </si>
  <si>
    <t>JR新日本橋</t>
    <rPh sb="2" eb="6">
      <t>シンニホンバシ</t>
    </rPh>
    <phoneticPr fontId="1"/>
  </si>
  <si>
    <t>新日本橋</t>
    <rPh sb="0" eb="4">
      <t>シンニホンバシ</t>
    </rPh>
    <phoneticPr fontId="1"/>
  </si>
  <si>
    <t>都営大手町</t>
    <rPh sb="0" eb="5">
      <t>トエイオオテマチ</t>
    </rPh>
    <phoneticPr fontId="1"/>
  </si>
  <si>
    <t>ﾒﾄﾛ後楽園</t>
    <rPh sb="3" eb="6">
      <t>コウラクエン</t>
    </rPh>
    <phoneticPr fontId="1"/>
  </si>
  <si>
    <t>東日本橋</t>
    <rPh sb="0" eb="4">
      <t>ヒガシニホンバシ</t>
    </rPh>
    <phoneticPr fontId="1"/>
  </si>
  <si>
    <t>JR馬喰町</t>
    <rPh sb="2" eb="5">
      <t>バクロチョウ</t>
    </rPh>
    <phoneticPr fontId="1"/>
  </si>
  <si>
    <t>ﾒﾄﾛ</t>
    <phoneticPr fontId="1"/>
  </si>
  <si>
    <t>りんかい線</t>
    <rPh sb="4" eb="5">
      <t>セン</t>
    </rPh>
    <phoneticPr fontId="1"/>
  </si>
  <si>
    <t>京王八王子</t>
    <rPh sb="0" eb="5">
      <t>ケイオウハチオウジ</t>
    </rPh>
    <phoneticPr fontId="1"/>
  </si>
  <si>
    <t>新横浜</t>
    <rPh sb="0" eb="3">
      <t>シンヨコハマ</t>
    </rPh>
    <phoneticPr fontId="1"/>
  </si>
  <si>
    <t>多摩ｾﾝﾀｰ</t>
  </si>
  <si>
    <t>多摩ｾﾝﾀｰ</t>
    <phoneticPr fontId="1"/>
  </si>
  <si>
    <t>海老名</t>
    <rPh sb="0" eb="3">
      <t>エビナ</t>
    </rPh>
    <phoneticPr fontId="1"/>
  </si>
  <si>
    <t>西武本川越</t>
    <rPh sb="0" eb="5">
      <t>セイブホンカワゴエ</t>
    </rPh>
    <phoneticPr fontId="1"/>
  </si>
  <si>
    <t>東武川越市</t>
    <rPh sb="0" eb="5">
      <t>トウブカワゴエシ</t>
    </rPh>
    <phoneticPr fontId="1"/>
  </si>
  <si>
    <t>秋津</t>
    <rPh sb="0" eb="2">
      <t>アキツ</t>
    </rPh>
    <phoneticPr fontId="1"/>
  </si>
  <si>
    <t>JR新秋津</t>
    <rPh sb="2" eb="5">
      <t>シンアキツ</t>
    </rPh>
    <phoneticPr fontId="1"/>
  </si>
  <si>
    <t>ﾒﾄﾛ明治神宮前</t>
    <rPh sb="3" eb="8">
      <t>メイジジングウマエ</t>
    </rPh>
    <phoneticPr fontId="1"/>
  </si>
  <si>
    <t>原宿</t>
    <rPh sb="0" eb="2">
      <t>ハラジュク</t>
    </rPh>
    <phoneticPr fontId="1"/>
  </si>
  <si>
    <t>ﾒﾄﾛ永田町</t>
    <rPh sb="3" eb="6">
      <t>ナガタチョウ</t>
    </rPh>
    <phoneticPr fontId="1"/>
  </si>
  <si>
    <t>虎ノ門ヒルズ</t>
    <rPh sb="0" eb="1">
      <t>トラ</t>
    </rPh>
    <rPh sb="2" eb="3">
      <t>モン</t>
    </rPh>
    <phoneticPr fontId="1"/>
  </si>
  <si>
    <t>都営小川町</t>
    <rPh sb="0" eb="5">
      <t>トエイオガワマチ</t>
    </rPh>
    <phoneticPr fontId="1"/>
  </si>
  <si>
    <t>ﾒﾄﾛ淡路町</t>
    <rPh sb="3" eb="6">
      <t>アワジマチ</t>
    </rPh>
    <phoneticPr fontId="1"/>
  </si>
  <si>
    <t>※第三ターミナルおよび天空橋駅を含めない</t>
    <rPh sb="1" eb="3">
      <t>ダイサン</t>
    </rPh>
    <rPh sb="11" eb="15">
      <t>テンクウバシエキ</t>
    </rPh>
    <rPh sb="16" eb="17">
      <t>フク</t>
    </rPh>
    <phoneticPr fontId="1"/>
  </si>
  <si>
    <t>羽田空港(国内)</t>
    <rPh sb="0" eb="4">
      <t>ハネダクウコウ</t>
    </rPh>
    <rPh sb="5" eb="7">
      <t>コクナイ</t>
    </rPh>
    <phoneticPr fontId="1"/>
  </si>
  <si>
    <t>※TX浅草駅は含めない</t>
    <phoneticPr fontId="1"/>
  </si>
  <si>
    <t>王子駅前</t>
    <rPh sb="0" eb="4">
      <t>オウジエキマエ</t>
    </rPh>
    <phoneticPr fontId="1"/>
  </si>
  <si>
    <t>大塚駅前</t>
    <rPh sb="0" eb="4">
      <t>オオツカエキマエ</t>
    </rPh>
    <phoneticPr fontId="1"/>
  </si>
  <si>
    <t>町屋駅前</t>
    <rPh sb="0" eb="2">
      <t>マチヤ</t>
    </rPh>
    <rPh sb="2" eb="4">
      <t>エキマエ</t>
    </rPh>
    <phoneticPr fontId="1"/>
  </si>
  <si>
    <t>都電</t>
    <rPh sb="0" eb="2">
      <t>トデン</t>
    </rPh>
    <phoneticPr fontId="1"/>
  </si>
  <si>
    <t>町屋</t>
    <rPh sb="0" eb="2">
      <t>マチヤ</t>
    </rPh>
    <phoneticPr fontId="1"/>
  </si>
  <si>
    <t>※湯島駅は含めない</t>
    <rPh sb="1" eb="4">
      <t>ユシマエキ</t>
    </rPh>
    <rPh sb="5" eb="6">
      <t>フク</t>
    </rPh>
    <phoneticPr fontId="1"/>
  </si>
  <si>
    <t>松戸</t>
    <rPh sb="0" eb="2">
      <t>マツド</t>
    </rPh>
    <phoneticPr fontId="1"/>
  </si>
  <si>
    <t>京成津田沼</t>
    <rPh sb="0" eb="5">
      <t>ケイセイツダヌマ</t>
    </rPh>
    <phoneticPr fontId="1"/>
  </si>
  <si>
    <t>新津田沼</t>
    <rPh sb="0" eb="4">
      <t>シンツダヌマ</t>
    </rPh>
    <phoneticPr fontId="1"/>
  </si>
  <si>
    <t>北習志野</t>
    <rPh sb="0" eb="4">
      <t>キタナラシノ</t>
    </rPh>
    <phoneticPr fontId="1"/>
  </si>
  <si>
    <t>新鎌ヶ谷</t>
    <rPh sb="0" eb="4">
      <t>シンカマガヤ</t>
    </rPh>
    <phoneticPr fontId="1"/>
  </si>
  <si>
    <t>五香</t>
    <rPh sb="0" eb="2">
      <t>ゴコウ</t>
    </rPh>
    <phoneticPr fontId="1"/>
  </si>
  <si>
    <t>八柱</t>
    <rPh sb="0" eb="2">
      <t>ヤハシラ</t>
    </rPh>
    <phoneticPr fontId="1"/>
  </si>
  <si>
    <t>板橋</t>
    <rPh sb="0" eb="2">
      <t>イタバシ</t>
    </rPh>
    <phoneticPr fontId="1"/>
  </si>
  <si>
    <t>都営新板橋</t>
    <rPh sb="0" eb="2">
      <t>トエイ</t>
    </rPh>
    <rPh sb="2" eb="5">
      <t>シンイタバシ</t>
    </rPh>
    <phoneticPr fontId="1"/>
  </si>
  <si>
    <t>東武下板橋</t>
    <rPh sb="0" eb="2">
      <t>トウブ</t>
    </rPh>
    <rPh sb="2" eb="5">
      <t>シモイタバシ</t>
    </rPh>
    <phoneticPr fontId="1"/>
  </si>
  <si>
    <t>下板橋</t>
    <rPh sb="0" eb="3">
      <t>シモイタバシ</t>
    </rPh>
    <phoneticPr fontId="1"/>
  </si>
  <si>
    <t>久喜</t>
    <rPh sb="0" eb="2">
      <t>クキ</t>
    </rPh>
    <phoneticPr fontId="1"/>
  </si>
  <si>
    <t>京成市川真間</t>
    <rPh sb="0" eb="2">
      <t>ケイセイ</t>
    </rPh>
    <rPh sb="2" eb="6">
      <t>イチカワママ</t>
    </rPh>
    <phoneticPr fontId="1"/>
  </si>
  <si>
    <t>京成八幡</t>
    <rPh sb="0" eb="4">
      <t>ケイセイヤワタ</t>
    </rPh>
    <phoneticPr fontId="1"/>
  </si>
  <si>
    <t>三島</t>
    <rPh sb="0" eb="2">
      <t>ミシマ</t>
    </rPh>
    <phoneticPr fontId="1"/>
  </si>
  <si>
    <t>沼津</t>
    <rPh sb="0" eb="2">
      <t>ヌマヅ</t>
    </rPh>
    <phoneticPr fontId="1"/>
  </si>
  <si>
    <t>静岡</t>
    <rPh sb="0" eb="2">
      <t>シズオカ</t>
    </rPh>
    <phoneticPr fontId="1"/>
  </si>
  <si>
    <t>浜松</t>
    <rPh sb="0" eb="2">
      <t>ハママツ</t>
    </rPh>
    <phoneticPr fontId="1"/>
  </si>
  <si>
    <t>豊橋</t>
    <rPh sb="0" eb="2">
      <t>トヨハシ</t>
    </rPh>
    <phoneticPr fontId="1"/>
  </si>
  <si>
    <t>岡崎</t>
    <rPh sb="0" eb="2">
      <t>オカザキ</t>
    </rPh>
    <phoneticPr fontId="1"/>
  </si>
  <si>
    <t>刈谷</t>
    <rPh sb="0" eb="2">
      <t>カリヤ</t>
    </rPh>
    <phoneticPr fontId="1"/>
  </si>
  <si>
    <t>大府</t>
    <rPh sb="0" eb="2">
      <t>オオブ</t>
    </rPh>
    <phoneticPr fontId="1"/>
  </si>
  <si>
    <t>名古屋</t>
    <rPh sb="0" eb="3">
      <t>ナゴヤ</t>
    </rPh>
    <phoneticPr fontId="1"/>
  </si>
  <si>
    <t>金山</t>
    <rPh sb="0" eb="2">
      <t>カナヤマ</t>
    </rPh>
    <phoneticPr fontId="1"/>
  </si>
  <si>
    <t>多治見</t>
    <rPh sb="0" eb="3">
      <t>タジミ</t>
    </rPh>
    <phoneticPr fontId="1"/>
  </si>
  <si>
    <t>高蔵寺</t>
    <rPh sb="0" eb="3">
      <t>コウゾウジ</t>
    </rPh>
    <phoneticPr fontId="1"/>
  </si>
  <si>
    <t>勝川</t>
    <rPh sb="0" eb="2">
      <t>カチカワ</t>
    </rPh>
    <phoneticPr fontId="1"/>
  </si>
  <si>
    <t>大曽根</t>
    <rPh sb="0" eb="3">
      <t>オオゾネ</t>
    </rPh>
    <phoneticPr fontId="1"/>
  </si>
  <si>
    <t>千種</t>
    <rPh sb="0" eb="2">
      <t>チグサ</t>
    </rPh>
    <phoneticPr fontId="1"/>
  </si>
  <si>
    <t>鶴舞</t>
    <rPh sb="0" eb="2">
      <t>ツルマイ</t>
    </rPh>
    <phoneticPr fontId="1"/>
  </si>
  <si>
    <t>津</t>
    <rPh sb="0" eb="1">
      <t>ツ</t>
    </rPh>
    <phoneticPr fontId="1"/>
  </si>
  <si>
    <t>東京</t>
    <rPh sb="0" eb="2">
      <t>トウキョウ</t>
    </rPh>
    <phoneticPr fontId="1"/>
  </si>
  <si>
    <t>品川</t>
    <rPh sb="0" eb="2">
      <t>シナガワ</t>
    </rPh>
    <phoneticPr fontId="1"/>
  </si>
  <si>
    <t>小田原</t>
    <rPh sb="0" eb="3">
      <t>オダワラ</t>
    </rPh>
    <phoneticPr fontId="1"/>
  </si>
  <si>
    <t>米原</t>
    <rPh sb="0" eb="2">
      <t>マイバラ</t>
    </rPh>
    <phoneticPr fontId="1"/>
  </si>
  <si>
    <t>京都</t>
    <rPh sb="0" eb="2">
      <t>キョウト</t>
    </rPh>
    <phoneticPr fontId="1"/>
  </si>
  <si>
    <t>新大阪</t>
    <rPh sb="0" eb="3">
      <t>シンオオサカ</t>
    </rPh>
    <phoneticPr fontId="1"/>
  </si>
  <si>
    <t>寝屋川市</t>
    <phoneticPr fontId="1"/>
  </si>
  <si>
    <t>香里園</t>
    <rPh sb="0" eb="3">
      <t>コウリエン</t>
    </rPh>
    <phoneticPr fontId="1"/>
  </si>
  <si>
    <t>枚方市</t>
    <rPh sb="0" eb="3">
      <t>ヒラカタシ</t>
    </rPh>
    <phoneticPr fontId="1"/>
  </si>
  <si>
    <t>樟葉</t>
    <rPh sb="0" eb="2">
      <t>クズハ</t>
    </rPh>
    <phoneticPr fontId="1"/>
  </si>
  <si>
    <t>門真市</t>
    <rPh sb="0" eb="3">
      <t>カドマシ</t>
    </rPh>
    <phoneticPr fontId="1"/>
  </si>
  <si>
    <t>新栄町</t>
    <rPh sb="0" eb="3">
      <t>シンサカエマチ</t>
    </rPh>
    <phoneticPr fontId="1"/>
  </si>
  <si>
    <t>今池</t>
    <rPh sb="0" eb="2">
      <t>イマイケ</t>
    </rPh>
    <phoneticPr fontId="1"/>
  </si>
  <si>
    <t>東神奈川</t>
    <rPh sb="0" eb="4">
      <t>ヒガシカナガワ</t>
    </rPh>
    <phoneticPr fontId="1"/>
  </si>
  <si>
    <t>京急東神奈川</t>
    <rPh sb="0" eb="6">
      <t>ケイキュウヒガシカナガワ</t>
    </rPh>
    <phoneticPr fontId="1"/>
  </si>
  <si>
    <t>鶴見</t>
    <rPh sb="0" eb="2">
      <t>ツルミ</t>
    </rPh>
    <phoneticPr fontId="1"/>
  </si>
  <si>
    <t>星ヶ丘</t>
    <rPh sb="0" eb="3">
      <t>ホシガオカ</t>
    </rPh>
    <phoneticPr fontId="1"/>
  </si>
  <si>
    <t>藤が丘</t>
    <rPh sb="0" eb="1">
      <t>フジ</t>
    </rPh>
    <rPh sb="2" eb="3">
      <t>オカ</t>
    </rPh>
    <phoneticPr fontId="1"/>
  </si>
  <si>
    <t>地下鉄</t>
    <rPh sb="0" eb="3">
      <t>チカテツ</t>
    </rPh>
    <phoneticPr fontId="1"/>
  </si>
  <si>
    <t>名古屋城</t>
    <rPh sb="0" eb="4">
      <t>ナゴヤジョウ</t>
    </rPh>
    <phoneticPr fontId="1"/>
  </si>
  <si>
    <t>矢場町</t>
    <rPh sb="0" eb="2">
      <t>ヤバ</t>
    </rPh>
    <rPh sb="2" eb="3">
      <t>マチ</t>
    </rPh>
    <phoneticPr fontId="1"/>
  </si>
  <si>
    <t>上前津</t>
    <rPh sb="0" eb="1">
      <t>ウエ</t>
    </rPh>
    <rPh sb="1" eb="3">
      <t>マエツ</t>
    </rPh>
    <phoneticPr fontId="1"/>
  </si>
  <si>
    <t>金山</t>
    <phoneticPr fontId="1"/>
  </si>
  <si>
    <t>久屋大通</t>
    <rPh sb="0" eb="2">
      <t>ヒサヤ</t>
    </rPh>
    <rPh sb="2" eb="4">
      <t>オオドオ</t>
    </rPh>
    <phoneticPr fontId="1"/>
  </si>
  <si>
    <t>八事</t>
    <rPh sb="0" eb="2">
      <t>ヤゴト</t>
    </rPh>
    <phoneticPr fontId="1"/>
  </si>
  <si>
    <t>丸の内</t>
    <rPh sb="0" eb="1">
      <t>マル</t>
    </rPh>
    <rPh sb="2" eb="3">
      <t>ウチ</t>
    </rPh>
    <phoneticPr fontId="1"/>
  </si>
  <si>
    <t>江坂→北急</t>
    <rPh sb="0" eb="2">
      <t>エサカ</t>
    </rPh>
    <rPh sb="3" eb="4">
      <t>キタ</t>
    </rPh>
    <rPh sb="4" eb="5">
      <t>キュウ</t>
    </rPh>
    <phoneticPr fontId="1"/>
  </si>
  <si>
    <t>江坂</t>
    <rPh sb="0" eb="2">
      <t>エサカ</t>
    </rPh>
    <phoneticPr fontId="1"/>
  </si>
  <si>
    <t>西中島南方</t>
    <rPh sb="0" eb="5">
      <t>ニシナカジマミナミガタ</t>
    </rPh>
    <phoneticPr fontId="1"/>
  </si>
  <si>
    <t>梅田</t>
    <rPh sb="0" eb="2">
      <t>ウメダ</t>
    </rPh>
    <phoneticPr fontId="1"/>
  </si>
  <si>
    <t>淀屋橋</t>
    <rPh sb="0" eb="3">
      <t>ヨドヤバシ</t>
    </rPh>
    <phoneticPr fontId="1"/>
  </si>
  <si>
    <t>本町</t>
    <rPh sb="0" eb="2">
      <t>ホンマチ</t>
    </rPh>
    <phoneticPr fontId="1"/>
  </si>
  <si>
    <t>心斎橋</t>
    <rPh sb="0" eb="3">
      <t>シンサイバシ</t>
    </rPh>
    <phoneticPr fontId="1"/>
  </si>
  <si>
    <t>なんば</t>
    <phoneticPr fontId="1"/>
  </si>
  <si>
    <t>動物園前</t>
    <rPh sb="0" eb="4">
      <t>ドウブツエンマエ</t>
    </rPh>
    <phoneticPr fontId="1"/>
  </si>
  <si>
    <t>天王寺</t>
    <rPh sb="0" eb="3">
      <t>テンノウジ</t>
    </rPh>
    <phoneticPr fontId="1"/>
  </si>
  <si>
    <t>なかもず</t>
    <phoneticPr fontId="1"/>
  </si>
  <si>
    <t>中津</t>
    <rPh sb="0" eb="2">
      <t>ナカツ</t>
    </rPh>
    <phoneticPr fontId="1"/>
  </si>
  <si>
    <t>大国町</t>
    <rPh sb="0" eb="3">
      <t>ダイコクチョウ</t>
    </rPh>
    <phoneticPr fontId="1"/>
  </si>
  <si>
    <t>長居</t>
    <rPh sb="0" eb="2">
      <t>ナガイ</t>
    </rPh>
    <phoneticPr fontId="1"/>
  </si>
  <si>
    <t>大日</t>
    <rPh sb="0" eb="2">
      <t>ダイニチ</t>
    </rPh>
    <phoneticPr fontId="1"/>
  </si>
  <si>
    <t>都島</t>
    <rPh sb="0" eb="2">
      <t>ミヤコジマ</t>
    </rPh>
    <phoneticPr fontId="1"/>
  </si>
  <si>
    <t>天六→阪急</t>
    <rPh sb="0" eb="2">
      <t>テンロク</t>
    </rPh>
    <rPh sb="3" eb="5">
      <t>ハンキュウ</t>
    </rPh>
    <phoneticPr fontId="1"/>
  </si>
  <si>
    <t>天六</t>
    <rPh sb="0" eb="2">
      <t>テンロク</t>
    </rPh>
    <phoneticPr fontId="1"/>
  </si>
  <si>
    <t>東梅田</t>
    <rPh sb="0" eb="3">
      <t>ヒガシウメダ</t>
    </rPh>
    <phoneticPr fontId="1"/>
  </si>
  <si>
    <t>南森町</t>
    <rPh sb="0" eb="3">
      <t>ミナミモリマチ</t>
    </rPh>
    <phoneticPr fontId="1"/>
  </si>
  <si>
    <t>天満橋</t>
    <rPh sb="0" eb="3">
      <t>テンマバシ</t>
    </rPh>
    <phoneticPr fontId="1"/>
  </si>
  <si>
    <t>谷町四丁目</t>
    <rPh sb="0" eb="5">
      <t>タニマチヨンチョウメ</t>
    </rPh>
    <phoneticPr fontId="1"/>
  </si>
  <si>
    <t>谷町九丁目</t>
    <rPh sb="0" eb="5">
      <t>タニマチキュウチョウメ</t>
    </rPh>
    <phoneticPr fontId="1"/>
  </si>
  <si>
    <t>西梅田</t>
    <rPh sb="0" eb="3">
      <t>ニシウメダ</t>
    </rPh>
    <phoneticPr fontId="1"/>
  </si>
  <si>
    <t>肥後橋</t>
    <rPh sb="0" eb="3">
      <t>ヒゴバシ</t>
    </rPh>
    <phoneticPr fontId="1"/>
  </si>
  <si>
    <t>弁天町</t>
    <rPh sb="0" eb="3">
      <t>ベンテンマチ</t>
    </rPh>
    <phoneticPr fontId="1"/>
  </si>
  <si>
    <t>阿波座</t>
    <rPh sb="0" eb="3">
      <t>アワザ</t>
    </rPh>
    <phoneticPr fontId="1"/>
  </si>
  <si>
    <t>堺筋本町</t>
    <rPh sb="0" eb="4">
      <t>サカイスジホンマチ</t>
    </rPh>
    <phoneticPr fontId="1"/>
  </si>
  <si>
    <t>長田</t>
    <rPh sb="0" eb="2">
      <t>ナガタ</t>
    </rPh>
    <phoneticPr fontId="1"/>
  </si>
  <si>
    <t>長田→近鉄</t>
    <rPh sb="0" eb="2">
      <t>ナガタ</t>
    </rPh>
    <rPh sb="3" eb="5">
      <t>キンテツ</t>
    </rPh>
    <phoneticPr fontId="1"/>
  </si>
  <si>
    <t>野田阪神</t>
    <rPh sb="0" eb="4">
      <t>ノダハンシン</t>
    </rPh>
    <phoneticPr fontId="1"/>
  </si>
  <si>
    <t>日本橋</t>
    <rPh sb="0" eb="3">
      <t>ニホンバシ</t>
    </rPh>
    <phoneticPr fontId="1"/>
  </si>
  <si>
    <t>北浜</t>
    <rPh sb="0" eb="2">
      <t>キタハマ</t>
    </rPh>
    <phoneticPr fontId="1"/>
  </si>
  <si>
    <t>天下茶屋</t>
    <rPh sb="0" eb="4">
      <t>テンガチャヤ</t>
    </rPh>
    <phoneticPr fontId="1"/>
  </si>
  <si>
    <t>京橋</t>
    <rPh sb="0" eb="2">
      <t>キョウバシ</t>
    </rPh>
    <phoneticPr fontId="1"/>
  </si>
  <si>
    <t>大正</t>
    <rPh sb="0" eb="2">
      <t>タイショウ</t>
    </rPh>
    <phoneticPr fontId="1"/>
  </si>
  <si>
    <t>a</t>
    <phoneticPr fontId="1"/>
  </si>
  <si>
    <t>X</t>
  </si>
  <si>
    <t>Y</t>
  </si>
  <si>
    <t>Z</t>
  </si>
  <si>
    <t>近鉄</t>
    <rPh sb="0" eb="2">
      <t>キンテツ</t>
    </rPh>
    <phoneticPr fontId="1"/>
  </si>
  <si>
    <t>名鉄</t>
    <rPh sb="0" eb="2">
      <t>メイテツ</t>
    </rPh>
    <phoneticPr fontId="1"/>
  </si>
  <si>
    <t>東岡崎</t>
    <rPh sb="0" eb="3">
      <t>ヒガシオカザキ</t>
    </rPh>
    <phoneticPr fontId="1"/>
  </si>
  <si>
    <t>新安城</t>
    <rPh sb="0" eb="3">
      <t>シンアンジョウ</t>
    </rPh>
    <phoneticPr fontId="1"/>
  </si>
  <si>
    <t>知立</t>
    <rPh sb="0" eb="2">
      <t>チリュウ</t>
    </rPh>
    <phoneticPr fontId="1"/>
  </si>
  <si>
    <t>名鉄名古屋</t>
    <rPh sb="0" eb="5">
      <t>メイテツナゴヤ</t>
    </rPh>
    <phoneticPr fontId="1"/>
  </si>
  <si>
    <t>栄町</t>
    <rPh sb="0" eb="2">
      <t>サカエマチ</t>
    </rPh>
    <phoneticPr fontId="1"/>
  </si>
  <si>
    <t>栄</t>
    <rPh sb="0" eb="1">
      <t>サカエ</t>
    </rPh>
    <phoneticPr fontId="1"/>
  </si>
  <si>
    <t>南北線</t>
    <rPh sb="0" eb="3">
      <t>ナンボクセン</t>
    </rPh>
    <phoneticPr fontId="1"/>
  </si>
  <si>
    <t>東西線</t>
    <rPh sb="0" eb="3">
      <t>トウザイセン</t>
    </rPh>
    <phoneticPr fontId="1"/>
  </si>
  <si>
    <t>東豊線</t>
    <rPh sb="0" eb="3">
      <t>トウホウセン</t>
    </rPh>
    <phoneticPr fontId="1"/>
  </si>
  <si>
    <t>すすきの</t>
    <phoneticPr fontId="1"/>
  </si>
  <si>
    <t>新千歳空港</t>
    <rPh sb="0" eb="5">
      <t>シンチトセクウコウ</t>
    </rPh>
    <phoneticPr fontId="1"/>
  </si>
  <si>
    <t>新札幌</t>
    <rPh sb="0" eb="3">
      <t>シンサッポロ</t>
    </rPh>
    <phoneticPr fontId="1"/>
  </si>
  <si>
    <t>手稲</t>
    <rPh sb="0" eb="2">
      <t>テイネ</t>
    </rPh>
    <phoneticPr fontId="1"/>
  </si>
  <si>
    <t>桑園</t>
    <rPh sb="0" eb="2">
      <t>ソウエン</t>
    </rPh>
    <phoneticPr fontId="1"/>
  </si>
  <si>
    <t>琴似</t>
    <rPh sb="0" eb="2">
      <t>コトニ</t>
    </rPh>
    <phoneticPr fontId="1"/>
  </si>
  <si>
    <t>札幌</t>
    <rPh sb="0" eb="2">
      <t>サッポロ</t>
    </rPh>
    <phoneticPr fontId="1"/>
  </si>
  <si>
    <t>大通</t>
    <rPh sb="0" eb="2">
      <t>オオドオ</t>
    </rPh>
    <phoneticPr fontId="1"/>
  </si>
  <si>
    <t>あおば通</t>
    <rPh sb="3" eb="4">
      <t>ドオ</t>
    </rPh>
    <phoneticPr fontId="1"/>
  </si>
  <si>
    <t>仙台</t>
    <rPh sb="0" eb="2">
      <t>センダイ</t>
    </rPh>
    <phoneticPr fontId="1"/>
  </si>
  <si>
    <t>JR北新地</t>
    <rPh sb="2" eb="5">
      <t>キタシンチ</t>
    </rPh>
    <phoneticPr fontId="1"/>
  </si>
  <si>
    <t>ﾒﾄﾛ梅田</t>
    <rPh sb="3" eb="5">
      <t>ウメダ</t>
    </rPh>
    <phoneticPr fontId="1"/>
  </si>
  <si>
    <t>ﾒﾄﾛ西梅田</t>
    <rPh sb="3" eb="6">
      <t>ニシウメダ</t>
    </rPh>
    <phoneticPr fontId="1"/>
  </si>
  <si>
    <t>ﾒﾄﾛ東梅田</t>
    <rPh sb="3" eb="6">
      <t>ヒガシウメダ</t>
    </rPh>
    <phoneticPr fontId="1"/>
  </si>
  <si>
    <t>阪神</t>
    <rPh sb="0" eb="2">
      <t>ハンシン</t>
    </rPh>
    <phoneticPr fontId="1"/>
  </si>
  <si>
    <t>阪急</t>
    <rPh sb="0" eb="2">
      <t>ハンキュウ</t>
    </rPh>
    <phoneticPr fontId="1"/>
  </si>
  <si>
    <t>蛍池</t>
    <rPh sb="0" eb="2">
      <t>ホタルガイケ</t>
    </rPh>
    <phoneticPr fontId="1"/>
  </si>
  <si>
    <t>宝塚</t>
    <rPh sb="0" eb="2">
      <t>タカラヅカ</t>
    </rPh>
    <phoneticPr fontId="1"/>
  </si>
  <si>
    <t>京阪</t>
    <rPh sb="0" eb="2">
      <t>ケイハン</t>
    </rPh>
    <phoneticPr fontId="1"/>
  </si>
  <si>
    <t>御陵</t>
    <rPh sb="0" eb="2">
      <t>ミササギ</t>
    </rPh>
    <phoneticPr fontId="1"/>
  </si>
  <si>
    <t>JR東海</t>
    <rPh sb="2" eb="4">
      <t>トウカイ</t>
    </rPh>
    <phoneticPr fontId="1"/>
  </si>
  <si>
    <t>JR西日本</t>
    <rPh sb="2" eb="5">
      <t>ニシニホン</t>
    </rPh>
    <phoneticPr fontId="1"/>
  </si>
  <si>
    <t>元町</t>
    <rPh sb="0" eb="2">
      <t>モトマチ</t>
    </rPh>
    <phoneticPr fontId="1"/>
  </si>
  <si>
    <t>阪神三宮</t>
    <rPh sb="0" eb="4">
      <t>ハンシンサンノミヤ</t>
    </rPh>
    <phoneticPr fontId="1"/>
  </si>
  <si>
    <t>大阪難波</t>
    <rPh sb="0" eb="4">
      <t>オオサカナンバ</t>
    </rPh>
    <phoneticPr fontId="1"/>
  </si>
  <si>
    <t>→近鉄</t>
    <rPh sb="1" eb="3">
      <t>キンテツ</t>
    </rPh>
    <phoneticPr fontId="1"/>
  </si>
  <si>
    <t>高速神戸</t>
    <rPh sb="0" eb="4">
      <t>コウソクコウベ</t>
    </rPh>
    <phoneticPr fontId="1"/>
  </si>
  <si>
    <t>新開地</t>
    <rPh sb="0" eb="3">
      <t>シンカイチ</t>
    </rPh>
    <phoneticPr fontId="1"/>
  </si>
  <si>
    <t>阪急三宮</t>
    <rPh sb="0" eb="2">
      <t>ハンキュウ</t>
    </rPh>
    <rPh sb="2" eb="4">
      <t>サンノミヤ</t>
    </rPh>
    <phoneticPr fontId="1"/>
  </si>
  <si>
    <t>神戸</t>
    <rPh sb="0" eb="2">
      <t>コウベ</t>
    </rPh>
    <phoneticPr fontId="1"/>
  </si>
  <si>
    <t>花時計前</t>
    <rPh sb="0" eb="4">
      <t>ハナドケイマエ</t>
    </rPh>
    <phoneticPr fontId="1"/>
  </si>
  <si>
    <t>神高神戸</t>
    <rPh sb="0" eb="1">
      <t>カミ</t>
    </rPh>
    <rPh sb="1" eb="2">
      <t>タカ</t>
    </rPh>
    <rPh sb="2" eb="4">
      <t>コウベ</t>
    </rPh>
    <phoneticPr fontId="1"/>
  </si>
  <si>
    <t>急高神戸</t>
    <rPh sb="0" eb="1">
      <t>キュウ</t>
    </rPh>
    <rPh sb="1" eb="2">
      <t>タカ</t>
    </rPh>
    <rPh sb="2" eb="4">
      <t>コウベ</t>
    </rPh>
    <phoneticPr fontId="1"/>
  </si>
  <si>
    <t>ﾊｰﾊﾞｰﾗﾝﾄﾞ</t>
    <phoneticPr fontId="1"/>
  </si>
  <si>
    <t>-</t>
    <phoneticPr fontId="1"/>
  </si>
  <si>
    <t>難波</t>
    <rPh sb="0" eb="2">
      <t>ナンバ</t>
    </rPh>
    <phoneticPr fontId="1"/>
  </si>
  <si>
    <t>南海</t>
    <rPh sb="0" eb="2">
      <t>ナンカイ</t>
    </rPh>
    <phoneticPr fontId="1"/>
  </si>
  <si>
    <t>関西空港</t>
    <rPh sb="0" eb="4">
      <t>カンサイクウコウ</t>
    </rPh>
    <phoneticPr fontId="1"/>
  </si>
  <si>
    <t>新今宮</t>
    <rPh sb="0" eb="3">
      <t>シンイマミヤ</t>
    </rPh>
    <phoneticPr fontId="1"/>
  </si>
  <si>
    <t>阿部の橋</t>
    <rPh sb="0" eb="2">
      <t>アベ</t>
    </rPh>
    <rPh sb="3" eb="4">
      <t>バシ</t>
    </rPh>
    <phoneticPr fontId="1"/>
  </si>
  <si>
    <t>大阪上本町</t>
    <rPh sb="0" eb="5">
      <t>オオサカウエホンマチ</t>
    </rPh>
    <phoneticPr fontId="1"/>
  </si>
  <si>
    <t>西九条</t>
    <rPh sb="0" eb="3">
      <t>ニシクジョウ</t>
    </rPh>
    <phoneticPr fontId="1"/>
  </si>
  <si>
    <t>JR難波</t>
    <rPh sb="2" eb="4">
      <t>ナンバ</t>
    </rPh>
    <phoneticPr fontId="1"/>
  </si>
  <si>
    <t>鶴橋</t>
    <rPh sb="0" eb="2">
      <t>ツルハシ</t>
    </rPh>
    <phoneticPr fontId="1"/>
  </si>
  <si>
    <t>博多</t>
    <rPh sb="0" eb="2">
      <t>ハカタ</t>
    </rPh>
    <phoneticPr fontId="1"/>
  </si>
  <si>
    <t>天神</t>
    <rPh sb="0" eb="2">
      <t>テンジン</t>
    </rPh>
    <phoneticPr fontId="1"/>
  </si>
  <si>
    <t>西鉄</t>
    <rPh sb="0" eb="2">
      <t>ニシテツ</t>
    </rPh>
    <phoneticPr fontId="1"/>
  </si>
  <si>
    <t>JR九州</t>
    <rPh sb="2" eb="4">
      <t>キュウシュウ</t>
    </rPh>
    <phoneticPr fontId="1"/>
  </si>
  <si>
    <t>・正確性は保証しません。</t>
    <rPh sb="1" eb="4">
      <t>セイカクセイ</t>
    </rPh>
    <rPh sb="5" eb="7">
      <t>ホショウ</t>
    </rPh>
    <phoneticPr fontId="1"/>
  </si>
  <si>
    <t>・各サイトの公式ページなどを辿って作成しましたが、</t>
    <rPh sb="1" eb="2">
      <t>カク</t>
    </rPh>
    <rPh sb="6" eb="8">
      <t>コウシキ</t>
    </rPh>
    <rPh sb="14" eb="15">
      <t>タド</t>
    </rPh>
    <rPh sb="17" eb="19">
      <t>サクセイ</t>
    </rPh>
    <phoneticPr fontId="1"/>
  </si>
  <si>
    <t>　作成に丸3年ほどかかった関係で、統計期間がズレております。</t>
    <rPh sb="1" eb="3">
      <t>サクセイ</t>
    </rPh>
    <rPh sb="4" eb="5">
      <t>マル</t>
    </rPh>
    <rPh sb="6" eb="7">
      <t>ネン</t>
    </rPh>
    <rPh sb="13" eb="15">
      <t>カンケイ</t>
    </rPh>
    <rPh sb="17" eb="21">
      <t>トウケイキカン</t>
    </rPh>
    <phoneticPr fontId="1"/>
  </si>
  <si>
    <t>4年度]</t>
  </si>
  <si>
    <t>【乗　降　人　員】</t>
  </si>
  <si>
    <t>乗　車　人　員</t>
  </si>
  <si>
    <t>降　車　人　員</t>
  </si>
  <si>
    <t>金町</t>
    <rPh sb="0" eb="2">
      <t>カナマチ</t>
    </rPh>
    <phoneticPr fontId="1"/>
  </si>
  <si>
    <t>阪急烏丸</t>
    <rPh sb="0" eb="2">
      <t>ハンキュウ</t>
    </rPh>
    <rPh sb="2" eb="4">
      <t>カラスマ</t>
    </rPh>
    <phoneticPr fontId="1"/>
  </si>
  <si>
    <t>関内</t>
    <rPh sb="0" eb="2">
      <t>カンナイ</t>
    </rPh>
    <phoneticPr fontId="1"/>
  </si>
  <si>
    <t>天神南</t>
    <rPh sb="0" eb="3">
      <t>テンジンミナミ</t>
    </rPh>
    <phoneticPr fontId="1"/>
  </si>
  <si>
    <t>大江橋</t>
    <rPh sb="0" eb="3">
      <t>オオエバシ</t>
    </rPh>
    <phoneticPr fontId="1"/>
  </si>
  <si>
    <t>渋谷</t>
    <phoneticPr fontId="1"/>
  </si>
  <si>
    <t>綾瀬</t>
    <rPh sb="0" eb="2">
      <t>アヤセ</t>
    </rPh>
    <phoneticPr fontId="1"/>
  </si>
  <si>
    <t>代々木上原</t>
    <rPh sb="0" eb="5">
      <t>ヨヨギウエハラ</t>
    </rPh>
    <phoneticPr fontId="1"/>
  </si>
  <si>
    <t>西船橋</t>
    <rPh sb="0" eb="3">
      <t>ニシフナバシ</t>
    </rPh>
    <phoneticPr fontId="1"/>
  </si>
  <si>
    <t>中目黒</t>
    <rPh sb="0" eb="3">
      <t>ナカメグロ</t>
    </rPh>
    <phoneticPr fontId="1"/>
  </si>
  <si>
    <t>押上</t>
    <rPh sb="0" eb="2">
      <t>オシアゲ</t>
    </rPh>
    <phoneticPr fontId="1"/>
  </si>
  <si>
    <t>小竹向原</t>
    <rPh sb="0" eb="4">
      <t>コタケムカイハラ</t>
    </rPh>
    <phoneticPr fontId="1"/>
  </si>
  <si>
    <t>和光市</t>
    <rPh sb="0" eb="3">
      <t>ワコウシ</t>
    </rPh>
    <phoneticPr fontId="1"/>
  </si>
  <si>
    <t>九段下</t>
    <rPh sb="0" eb="3">
      <t>クダンシタ</t>
    </rPh>
    <phoneticPr fontId="1"/>
  </si>
  <si>
    <t>中野</t>
    <rPh sb="0" eb="2">
      <t>ナカノ</t>
    </rPh>
    <phoneticPr fontId="1"/>
  </si>
  <si>
    <t>赤羽岩淵</t>
    <rPh sb="0" eb="4">
      <t>アカバネイワブチ</t>
    </rPh>
    <phoneticPr fontId="1"/>
  </si>
  <si>
    <t>白金高輪</t>
    <rPh sb="0" eb="4">
      <t>シロカネタカナワ</t>
    </rPh>
    <phoneticPr fontId="1"/>
  </si>
  <si>
    <t>白金台</t>
    <rPh sb="0" eb="3">
      <t>シロカネダイ</t>
    </rPh>
    <phoneticPr fontId="1"/>
  </si>
  <si>
    <t>麹町</t>
    <rPh sb="0" eb="2">
      <t>コウジマチ</t>
    </rPh>
    <phoneticPr fontId="1"/>
  </si>
  <si>
    <t>都営岩本町</t>
    <rPh sb="0" eb="2">
      <t>トエイ</t>
    </rPh>
    <rPh sb="2" eb="5">
      <t>イワモトチョウ</t>
    </rPh>
    <phoneticPr fontId="1"/>
  </si>
  <si>
    <t>メトロ/都営</t>
    <rPh sb="4" eb="6">
      <t>トエイ</t>
    </rPh>
    <phoneticPr fontId="1"/>
  </si>
  <si>
    <t>逗子</t>
  </si>
  <si>
    <t>新川崎</t>
  </si>
  <si>
    <t>大久保（中央本線）</t>
  </si>
  <si>
    <t>馬喰町</t>
  </si>
  <si>
    <t>取手</t>
  </si>
  <si>
    <t>鶯谷</t>
  </si>
  <si>
    <t>新八柱</t>
  </si>
  <si>
    <t>桶川</t>
  </si>
  <si>
    <t>馬橋</t>
  </si>
  <si>
    <t>稲田堤</t>
  </si>
  <si>
    <t>昭島</t>
  </si>
  <si>
    <t>日野</t>
  </si>
  <si>
    <t>東十条</t>
  </si>
  <si>
    <t>北戸田</t>
  </si>
  <si>
    <t>下総中山</t>
  </si>
  <si>
    <t>南船橋</t>
  </si>
  <si>
    <t>古淵</t>
  </si>
  <si>
    <t>信濃町</t>
  </si>
  <si>
    <t>北小金</t>
  </si>
  <si>
    <t>浮間舟渡</t>
  </si>
  <si>
    <t>宮原</t>
  </si>
  <si>
    <t>東松戸</t>
  </si>
  <si>
    <t>小山</t>
  </si>
  <si>
    <t>新子安</t>
  </si>
  <si>
    <t>新検見川</t>
  </si>
  <si>
    <t>戸田</t>
  </si>
  <si>
    <t>新座</t>
  </si>
  <si>
    <t>四街道</t>
  </si>
  <si>
    <t>西千葉</t>
  </si>
  <si>
    <t>根岸（根岸線）</t>
  </si>
  <si>
    <t>あおば通</t>
  </si>
  <si>
    <t>北松戸</t>
  </si>
  <si>
    <t>稲毛海岸</t>
  </si>
  <si>
    <t>東船橋</t>
  </si>
  <si>
    <t>都賀</t>
  </si>
  <si>
    <t>長野</t>
  </si>
  <si>
    <t>鎌取</t>
  </si>
  <si>
    <t>蓮田</t>
  </si>
  <si>
    <t>十日市場</t>
  </si>
  <si>
    <t>南与野</t>
  </si>
  <si>
    <t>大口</t>
  </si>
  <si>
    <t>洋光台</t>
  </si>
  <si>
    <t>本郷台</t>
  </si>
  <si>
    <t>北赤羽</t>
  </si>
  <si>
    <t>西大井</t>
  </si>
  <si>
    <t>磯子</t>
  </si>
  <si>
    <t>矢向</t>
  </si>
  <si>
    <t>新日本橋</t>
  </si>
  <si>
    <t>鴻巣</t>
  </si>
  <si>
    <t>大塚</t>
    <rPh sb="0" eb="2">
      <t>オオツカ</t>
    </rPh>
    <phoneticPr fontId="1"/>
  </si>
  <si>
    <t>→あれ</t>
    <phoneticPr fontId="1"/>
  </si>
  <si>
    <t>亀戸</t>
    <rPh sb="0" eb="2">
      <t>カメイド</t>
    </rPh>
    <phoneticPr fontId="1"/>
  </si>
  <si>
    <t>北総</t>
    <rPh sb="0" eb="2">
      <t>ホクソウ</t>
    </rPh>
    <phoneticPr fontId="1"/>
  </si>
  <si>
    <t>京成新津田沼</t>
    <rPh sb="0" eb="2">
      <t>ケイセイ</t>
    </rPh>
    <rPh sb="2" eb="3">
      <t>シン</t>
    </rPh>
    <rPh sb="3" eb="6">
      <t>ツダヌマ</t>
    </rPh>
    <phoneticPr fontId="1"/>
  </si>
  <si>
    <t>東松戸</t>
    <rPh sb="0" eb="3">
      <t>ヒガシマツド</t>
    </rPh>
    <phoneticPr fontId="1"/>
  </si>
  <si>
    <t>千葉NT中央</t>
    <rPh sb="0" eb="2">
      <t>チバ</t>
    </rPh>
    <rPh sb="4" eb="6">
      <t>チュウオウ</t>
    </rPh>
    <phoneticPr fontId="1"/>
  </si>
  <si>
    <t>※京成のデータは北総に合算？</t>
    <rPh sb="1" eb="3">
      <t>ケイセイ</t>
    </rPh>
    <rPh sb="8" eb="10">
      <t>ホクソウ</t>
    </rPh>
    <rPh sb="11" eb="13">
      <t>ガッサン</t>
    </rPh>
    <phoneticPr fontId="1"/>
  </si>
  <si>
    <t>みなとみらい</t>
    <phoneticPr fontId="1"/>
  </si>
  <si>
    <t>※新綱島駅を含む</t>
    <rPh sb="1" eb="4">
      <t>シンツナシマ</t>
    </rPh>
    <rPh sb="4" eb="5">
      <t>エキ</t>
    </rPh>
    <rPh sb="6" eb="7">
      <t>フク</t>
    </rPh>
    <phoneticPr fontId="1"/>
  </si>
  <si>
    <t>新長田</t>
    <rPh sb="0" eb="3">
      <t>シンナガタ</t>
    </rPh>
    <phoneticPr fontId="1"/>
  </si>
  <si>
    <t>東銀座</t>
    <rPh sb="0" eb="3">
      <t>ヒガシギンザ</t>
    </rPh>
    <phoneticPr fontId="1"/>
  </si>
  <si>
    <t>南海/泉北</t>
    <rPh sb="0" eb="2">
      <t>ナンカイ</t>
    </rPh>
    <rPh sb="3" eb="5">
      <t>センボク</t>
    </rPh>
    <phoneticPr fontId="1"/>
  </si>
  <si>
    <t>三国ヶ丘</t>
    <rPh sb="0" eb="4">
      <t>ミクニガオカ</t>
    </rPh>
    <phoneticPr fontId="1"/>
  </si>
  <si>
    <t>森ノ宮</t>
    <rPh sb="0" eb="1">
      <t>モリ</t>
    </rPh>
    <rPh sb="2" eb="3">
      <t>ミヤ</t>
    </rPh>
    <phoneticPr fontId="1"/>
  </si>
  <si>
    <t>弁天町</t>
    <rPh sb="0" eb="3">
      <t>ベンテンチョウ</t>
    </rPh>
    <phoneticPr fontId="1"/>
  </si>
  <si>
    <t>山科</t>
    <rPh sb="0" eb="2">
      <t>ヤマシナ</t>
    </rPh>
    <phoneticPr fontId="1"/>
  </si>
  <si>
    <t>県庁前</t>
    <rPh sb="0" eb="3">
      <t>ケンチョウマエ</t>
    </rPh>
    <phoneticPr fontId="1"/>
  </si>
  <si>
    <t>旧居留地</t>
    <rPh sb="0" eb="4">
      <t>キュウキョリュウチ</t>
    </rPh>
    <phoneticPr fontId="1"/>
  </si>
  <si>
    <t>旧居留地・大丸前</t>
    <rPh sb="0" eb="4">
      <t>キュウキョリュウチ</t>
    </rPh>
    <rPh sb="5" eb="8">
      <t>ダイマルマエ</t>
    </rPh>
    <phoneticPr fontId="1"/>
  </si>
  <si>
    <t>西代</t>
    <rPh sb="0" eb="2">
      <t>ニシシロ</t>
    </rPh>
    <phoneticPr fontId="1"/>
  </si>
  <si>
    <t>板宿</t>
    <rPh sb="0" eb="2">
      <t>イタヤド</t>
    </rPh>
    <phoneticPr fontId="1"/>
  </si>
  <si>
    <t>山陽明石</t>
    <rPh sb="0" eb="4">
      <t>サンヨウアカシ</t>
    </rPh>
    <phoneticPr fontId="1"/>
  </si>
  <si>
    <t>山陽姫路</t>
    <rPh sb="0" eb="4">
      <t>サンヨウヒメジ</t>
    </rPh>
    <phoneticPr fontId="1"/>
  </si>
  <si>
    <t>明石</t>
    <rPh sb="0" eb="2">
      <t>アカシ</t>
    </rPh>
    <phoneticPr fontId="1"/>
  </si>
  <si>
    <t>山陽</t>
    <rPh sb="0" eb="2">
      <t>サンヨウ</t>
    </rPh>
    <phoneticPr fontId="1"/>
  </si>
  <si>
    <t>姫路</t>
    <rPh sb="0" eb="2">
      <t>ヒメジ</t>
    </rPh>
    <phoneticPr fontId="1"/>
  </si>
  <si>
    <t>中野坂上</t>
    <rPh sb="0" eb="4">
      <t>ナカノサカウエ</t>
    </rPh>
    <phoneticPr fontId="1"/>
  </si>
  <si>
    <t>清澄白河</t>
    <rPh sb="0" eb="4">
      <t>キヨスミシラカワ</t>
    </rPh>
    <phoneticPr fontId="1"/>
  </si>
  <si>
    <t>麻布十番</t>
    <rPh sb="0" eb="4">
      <t>アザブジュウバン</t>
    </rPh>
    <phoneticPr fontId="1"/>
  </si>
  <si>
    <t>伊豆箱根</t>
    <rPh sb="0" eb="4">
      <t>イズハコネ</t>
    </rPh>
    <phoneticPr fontId="1"/>
  </si>
  <si>
    <t>伊豆箱根</t>
    <rPh sb="0" eb="2">
      <t>イズ</t>
    </rPh>
    <rPh sb="2" eb="4">
      <t>ハコネ</t>
    </rPh>
    <phoneticPr fontId="1"/>
  </si>
  <si>
    <t>※箱根登山鉄道は古いデータしか存在せず</t>
    <rPh sb="1" eb="7">
      <t>ハコネトザンテツドウ</t>
    </rPh>
    <rPh sb="8" eb="9">
      <t>フル</t>
    </rPh>
    <rPh sb="15" eb="17">
      <t>ソンザイ</t>
    </rPh>
    <phoneticPr fontId="1"/>
  </si>
  <si>
    <t>藤沢</t>
    <rPh sb="0" eb="2">
      <t>フジサワ</t>
    </rPh>
    <phoneticPr fontId="1"/>
  </si>
  <si>
    <t>江の島</t>
    <rPh sb="0" eb="1">
      <t>エ</t>
    </rPh>
    <rPh sb="2" eb="3">
      <t>シマ</t>
    </rPh>
    <phoneticPr fontId="1"/>
  </si>
  <si>
    <t>鎌倉</t>
    <rPh sb="0" eb="2">
      <t>カマクラ</t>
    </rPh>
    <phoneticPr fontId="1"/>
  </si>
  <si>
    <t>NS大宮</t>
    <rPh sb="2" eb="4">
      <t>オオミヤ</t>
    </rPh>
    <phoneticPr fontId="1"/>
  </si>
  <si>
    <t>新御徒町</t>
    <rPh sb="0" eb="4">
      <t>シンオカチマチ</t>
    </rPh>
    <phoneticPr fontId="1"/>
  </si>
  <si>
    <t>南千住</t>
    <rPh sb="0" eb="3">
      <t>ミナミセンジュ</t>
    </rPh>
    <phoneticPr fontId="1"/>
  </si>
  <si>
    <t>南流山</t>
    <rPh sb="0" eb="3">
      <t>ミナミナガレヤマ</t>
    </rPh>
    <phoneticPr fontId="1"/>
  </si>
  <si>
    <t>おおたかの森</t>
    <rPh sb="5" eb="6">
      <t>モリ</t>
    </rPh>
    <phoneticPr fontId="1"/>
  </si>
  <si>
    <t>守谷</t>
    <rPh sb="0" eb="2">
      <t>モリヤ</t>
    </rPh>
    <phoneticPr fontId="1"/>
  </si>
  <si>
    <t>関鉄</t>
    <rPh sb="0" eb="2">
      <t>カンテツ</t>
    </rPh>
    <phoneticPr fontId="1"/>
  </si>
  <si>
    <t>千葉みなと</t>
    <rPh sb="0" eb="2">
      <t>チバ</t>
    </rPh>
    <phoneticPr fontId="1"/>
  </si>
  <si>
    <t>千葉</t>
    <rPh sb="0" eb="2">
      <t>チバ</t>
    </rPh>
    <phoneticPr fontId="1"/>
  </si>
  <si>
    <t>都賀</t>
    <rPh sb="0" eb="2">
      <t>ツガ</t>
    </rPh>
    <phoneticPr fontId="1"/>
  </si>
  <si>
    <t>モノレール</t>
    <phoneticPr fontId="1"/>
  </si>
  <si>
    <t>千駄ヶ谷</t>
    <rPh sb="0" eb="4">
      <t>センダガヤ</t>
    </rPh>
    <phoneticPr fontId="1"/>
  </si>
  <si>
    <t>国立競技場</t>
    <rPh sb="0" eb="5">
      <t>コクリツキョウギジョウ</t>
    </rPh>
    <phoneticPr fontId="1"/>
  </si>
  <si>
    <t>取手</t>
    <rPh sb="0" eb="2">
      <t>トリデ</t>
    </rPh>
    <phoneticPr fontId="1"/>
  </si>
  <si>
    <t>国際展示場</t>
    <rPh sb="0" eb="5">
      <t>コクサイテンジジョウ</t>
    </rPh>
    <phoneticPr fontId="1"/>
  </si>
  <si>
    <t>りんかい</t>
    <phoneticPr fontId="1"/>
  </si>
  <si>
    <t>ゆり有明</t>
    <rPh sb="2" eb="4">
      <t>アリアケ</t>
    </rPh>
    <phoneticPr fontId="1"/>
  </si>
  <si>
    <t>新橋</t>
    <rPh sb="0" eb="2">
      <t>シンバシ</t>
    </rPh>
    <phoneticPr fontId="1"/>
  </si>
  <si>
    <t>汐留</t>
    <rPh sb="0" eb="2">
      <t>シオドメ</t>
    </rPh>
    <phoneticPr fontId="1"/>
  </si>
  <si>
    <t>有明</t>
    <rPh sb="0" eb="2">
      <t>アリアケ</t>
    </rPh>
    <phoneticPr fontId="1"/>
  </si>
  <si>
    <t>東葉勝田台</t>
    <rPh sb="0" eb="5">
      <t>トウヨウカツタダイ</t>
    </rPh>
    <phoneticPr fontId="1"/>
  </si>
  <si>
    <t>東葉</t>
    <rPh sb="0" eb="2">
      <t>トウヨウ</t>
    </rPh>
    <phoneticPr fontId="1"/>
  </si>
  <si>
    <t>東川口</t>
    <rPh sb="0" eb="3">
      <t>ヒガシカワグチ</t>
    </rPh>
    <phoneticPr fontId="1"/>
  </si>
  <si>
    <t>埼玉高速</t>
    <rPh sb="0" eb="4">
      <t>サイタマコウソク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</si>
</sst>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&quot;人&quot;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2" borderId="0" xfId="0" applyFill="1">
      <alignment vertical="center"/>
    </xf>
    <xf numFmtId="3" fontId="0" fillId="2" borderId="0" xfId="0" applyNumberFormat="1" applyFill="1">
      <alignment vertical="center"/>
    </xf>
    <xf numFmtId="0" fontId="2" fillId="0" borderId="0" xfId="0" applyFont="1">
      <alignment vertical="center"/>
    </xf>
    <xf numFmtId="3" fontId="3" fillId="0" borderId="0" xfId="0" applyNumberFormat="1" applyFont="1" applyAlignment="1"/>
    <xf numFmtId="0" fontId="2" fillId="2" borderId="0" xfId="0" applyFont="1" applyFill="1">
      <alignment vertical="center"/>
    </xf>
    <xf numFmtId="3" fontId="3" fillId="2" borderId="0" xfId="0" applyNumberFormat="1" applyFont="1" applyFill="1" applyAlignment="1"/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3" borderId="0" xfId="0" applyFill="1">
      <alignment vertical="center"/>
    </xf>
    <xf numFmtId="3" fontId="0" fillId="3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45788-0E36-4B9B-9488-450DE4ED4E2D}">
  <dimension ref="B4:B6"/>
  <sheetViews>
    <sheetView workbookViewId="0"/>
    <sheetView workbookViewId="1"/>
  </sheetViews>
  <sheetFormatPr defaultRowHeight="18"/>
  <sheetData>
    <row r="4" spans="2:2">
      <c r="B4" t="s">
        <v>1324</v>
      </c>
    </row>
    <row r="5" spans="2:2">
      <c r="B5" t="s">
        <v>1325</v>
      </c>
    </row>
    <row r="6" spans="2:2">
      <c r="B6" t="s">
        <v>1326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97905-8011-4631-A1B4-F35719DFA9CA}">
  <dimension ref="A2:C71"/>
  <sheetViews>
    <sheetView workbookViewId="0">
      <selection activeCell="C18" sqref="C18"/>
    </sheetView>
    <sheetView workbookViewId="1"/>
  </sheetViews>
  <sheetFormatPr defaultRowHeight="18"/>
  <sheetData>
    <row r="2" spans="1:3">
      <c r="A2" s="2" t="s">
        <v>0</v>
      </c>
      <c r="B2" s="3">
        <v>439840</v>
      </c>
      <c r="C2" s="2">
        <f t="shared" ref="C2:C33" si="0">B2/2</f>
        <v>219920</v>
      </c>
    </row>
    <row r="3" spans="1:3">
      <c r="A3" s="2" t="s">
        <v>28</v>
      </c>
      <c r="B3" s="3">
        <v>254478</v>
      </c>
      <c r="C3" s="2">
        <f t="shared" si="0"/>
        <v>127239</v>
      </c>
    </row>
    <row r="4" spans="1:3">
      <c r="A4" s="2" t="s">
        <v>333</v>
      </c>
      <c r="B4" s="3">
        <v>257017</v>
      </c>
      <c r="C4" s="2">
        <f t="shared" si="0"/>
        <v>128508.5</v>
      </c>
    </row>
    <row r="5" spans="1:3">
      <c r="A5" s="2" t="s">
        <v>27</v>
      </c>
      <c r="B5" s="3">
        <v>156546</v>
      </c>
      <c r="C5" s="2">
        <f t="shared" si="0"/>
        <v>78273</v>
      </c>
    </row>
    <row r="6" spans="1:3">
      <c r="A6" s="2" t="s">
        <v>52</v>
      </c>
      <c r="B6" s="3">
        <v>156310</v>
      </c>
      <c r="C6" s="2">
        <f t="shared" si="0"/>
        <v>78155</v>
      </c>
    </row>
    <row r="7" spans="1:3">
      <c r="A7" s="2" t="s">
        <v>334</v>
      </c>
      <c r="B7" s="3">
        <v>132467</v>
      </c>
      <c r="C7" s="2">
        <f t="shared" si="0"/>
        <v>66233.5</v>
      </c>
    </row>
    <row r="8" spans="1:3">
      <c r="A8" s="2" t="s">
        <v>335</v>
      </c>
      <c r="B8" s="3">
        <v>123159</v>
      </c>
      <c r="C8" s="2">
        <f t="shared" si="0"/>
        <v>61579.5</v>
      </c>
    </row>
    <row r="9" spans="1:3">
      <c r="A9" s="2" t="s">
        <v>290</v>
      </c>
      <c r="B9" s="3">
        <v>118852</v>
      </c>
      <c r="C9" s="2">
        <f t="shared" si="0"/>
        <v>59426</v>
      </c>
    </row>
    <row r="10" spans="1:3">
      <c r="A10" s="2" t="s">
        <v>337</v>
      </c>
      <c r="B10" s="3">
        <v>115246</v>
      </c>
      <c r="C10" s="2">
        <f t="shared" si="0"/>
        <v>57623</v>
      </c>
    </row>
    <row r="11" spans="1:3">
      <c r="A11" s="2" t="s">
        <v>336</v>
      </c>
      <c r="B11" s="3">
        <v>112951</v>
      </c>
      <c r="C11" s="2">
        <f t="shared" si="0"/>
        <v>56475.5</v>
      </c>
    </row>
    <row r="12" spans="1:3">
      <c r="A12" s="2" t="s">
        <v>338</v>
      </c>
      <c r="B12" s="3">
        <v>110623</v>
      </c>
      <c r="C12" s="2">
        <f t="shared" si="0"/>
        <v>55311.5</v>
      </c>
    </row>
    <row r="13" spans="1:3">
      <c r="A13" s="2" t="s">
        <v>251</v>
      </c>
      <c r="B13" s="3">
        <v>90052</v>
      </c>
      <c r="C13" s="2">
        <f t="shared" si="0"/>
        <v>45026</v>
      </c>
    </row>
    <row r="14" spans="1:3">
      <c r="A14" s="2" t="s">
        <v>339</v>
      </c>
      <c r="B14" s="3">
        <v>85558</v>
      </c>
      <c r="C14" s="2">
        <f t="shared" si="0"/>
        <v>42779</v>
      </c>
    </row>
    <row r="15" spans="1:3">
      <c r="A15" t="s">
        <v>340</v>
      </c>
      <c r="B15" s="1">
        <v>75323</v>
      </c>
      <c r="C15">
        <f t="shared" si="0"/>
        <v>37661.5</v>
      </c>
    </row>
    <row r="16" spans="1:3">
      <c r="A16" t="s">
        <v>341</v>
      </c>
      <c r="B16" s="1">
        <v>74920</v>
      </c>
      <c r="C16">
        <f t="shared" si="0"/>
        <v>37460</v>
      </c>
    </row>
    <row r="17" spans="1:3">
      <c r="A17" t="s">
        <v>342</v>
      </c>
      <c r="B17" s="1">
        <v>57563</v>
      </c>
      <c r="C17">
        <f t="shared" si="0"/>
        <v>28781.5</v>
      </c>
    </row>
    <row r="18" spans="1:3">
      <c r="A18" t="s">
        <v>129</v>
      </c>
      <c r="B18" s="1">
        <v>53079</v>
      </c>
      <c r="C18">
        <f t="shared" si="0"/>
        <v>26539.5</v>
      </c>
    </row>
    <row r="19" spans="1:3">
      <c r="A19" t="s">
        <v>344</v>
      </c>
      <c r="B19" s="1">
        <v>51916</v>
      </c>
      <c r="C19">
        <f t="shared" si="0"/>
        <v>25958</v>
      </c>
    </row>
    <row r="20" spans="1:3">
      <c r="A20" t="s">
        <v>343</v>
      </c>
      <c r="B20" s="1">
        <v>51828</v>
      </c>
      <c r="C20">
        <f t="shared" si="0"/>
        <v>25914</v>
      </c>
    </row>
    <row r="21" spans="1:3">
      <c r="A21" t="s">
        <v>345</v>
      </c>
      <c r="B21" s="1">
        <v>49416</v>
      </c>
      <c r="C21">
        <f t="shared" si="0"/>
        <v>24708</v>
      </c>
    </row>
    <row r="22" spans="1:3">
      <c r="A22" t="s">
        <v>346</v>
      </c>
      <c r="B22" s="1">
        <v>44098</v>
      </c>
      <c r="C22">
        <f t="shared" si="0"/>
        <v>22049</v>
      </c>
    </row>
    <row r="23" spans="1:3">
      <c r="A23" s="2" t="s">
        <v>1103</v>
      </c>
      <c r="B23" s="3">
        <v>44153</v>
      </c>
      <c r="C23" s="2">
        <f t="shared" si="0"/>
        <v>22076.5</v>
      </c>
    </row>
    <row r="24" spans="1:3">
      <c r="A24" t="s">
        <v>349</v>
      </c>
      <c r="B24" s="1">
        <v>43037</v>
      </c>
      <c r="C24">
        <f t="shared" si="0"/>
        <v>21518.5</v>
      </c>
    </row>
    <row r="25" spans="1:3">
      <c r="A25" t="s">
        <v>347</v>
      </c>
      <c r="B25" s="1">
        <v>41774</v>
      </c>
      <c r="C25">
        <f t="shared" si="0"/>
        <v>20887</v>
      </c>
    </row>
    <row r="26" spans="1:3">
      <c r="A26" t="s">
        <v>348</v>
      </c>
      <c r="B26" s="1">
        <v>40976</v>
      </c>
      <c r="C26">
        <f t="shared" si="0"/>
        <v>20488</v>
      </c>
    </row>
    <row r="27" spans="1:3">
      <c r="A27" t="s">
        <v>350</v>
      </c>
      <c r="B27" s="1">
        <v>40799</v>
      </c>
      <c r="C27">
        <f t="shared" si="0"/>
        <v>20399.5</v>
      </c>
    </row>
    <row r="28" spans="1:3">
      <c r="A28" t="s">
        <v>351</v>
      </c>
      <c r="B28" s="1">
        <v>39653</v>
      </c>
      <c r="C28">
        <f t="shared" si="0"/>
        <v>19826.5</v>
      </c>
    </row>
    <row r="29" spans="1:3">
      <c r="A29" t="s">
        <v>352</v>
      </c>
      <c r="B29" s="1">
        <v>35053</v>
      </c>
      <c r="C29">
        <f t="shared" si="0"/>
        <v>17526.5</v>
      </c>
    </row>
    <row r="30" spans="1:3">
      <c r="A30" t="s">
        <v>353</v>
      </c>
      <c r="B30" s="1">
        <v>33753</v>
      </c>
      <c r="C30">
        <f t="shared" si="0"/>
        <v>16876.5</v>
      </c>
    </row>
    <row r="31" spans="1:3">
      <c r="A31" t="s">
        <v>363</v>
      </c>
      <c r="B31" s="1">
        <v>32462</v>
      </c>
      <c r="C31">
        <f t="shared" si="0"/>
        <v>16231</v>
      </c>
    </row>
    <row r="32" spans="1:3">
      <c r="A32" t="s">
        <v>354</v>
      </c>
      <c r="B32" s="1">
        <v>31978</v>
      </c>
      <c r="C32">
        <f t="shared" si="0"/>
        <v>15989</v>
      </c>
    </row>
    <row r="33" spans="1:3">
      <c r="A33" t="s">
        <v>355</v>
      </c>
      <c r="B33" s="1">
        <v>30546</v>
      </c>
      <c r="C33">
        <f t="shared" si="0"/>
        <v>15273</v>
      </c>
    </row>
    <row r="34" spans="1:3">
      <c r="A34" t="s">
        <v>357</v>
      </c>
      <c r="B34" s="1">
        <v>30091</v>
      </c>
      <c r="C34">
        <f t="shared" ref="C34:C65" si="1">B34/2</f>
        <v>15045.5</v>
      </c>
    </row>
    <row r="35" spans="1:3">
      <c r="A35" t="s">
        <v>356</v>
      </c>
      <c r="B35" s="1">
        <v>29962</v>
      </c>
      <c r="C35">
        <f t="shared" si="1"/>
        <v>14981</v>
      </c>
    </row>
    <row r="36" spans="1:3">
      <c r="A36" t="s">
        <v>358</v>
      </c>
      <c r="B36" s="1">
        <v>29406</v>
      </c>
      <c r="C36">
        <f t="shared" si="1"/>
        <v>14703</v>
      </c>
    </row>
    <row r="37" spans="1:3">
      <c r="A37" t="s">
        <v>360</v>
      </c>
      <c r="B37" s="1">
        <v>29015</v>
      </c>
      <c r="C37">
        <f t="shared" si="1"/>
        <v>14507.5</v>
      </c>
    </row>
    <row r="38" spans="1:3">
      <c r="A38" t="s">
        <v>361</v>
      </c>
      <c r="B38" s="1">
        <v>27031</v>
      </c>
      <c r="C38">
        <f t="shared" si="1"/>
        <v>13515.5</v>
      </c>
    </row>
    <row r="39" spans="1:3">
      <c r="A39" t="s">
        <v>364</v>
      </c>
      <c r="B39" s="1">
        <v>26972</v>
      </c>
      <c r="C39">
        <f t="shared" si="1"/>
        <v>13486</v>
      </c>
    </row>
    <row r="40" spans="1:3">
      <c r="A40" t="s">
        <v>362</v>
      </c>
      <c r="B40" s="1">
        <v>26493</v>
      </c>
      <c r="C40">
        <f t="shared" si="1"/>
        <v>13246.5</v>
      </c>
    </row>
    <row r="41" spans="1:3">
      <c r="A41" t="s">
        <v>365</v>
      </c>
      <c r="B41" s="1">
        <v>24552</v>
      </c>
      <c r="C41">
        <f t="shared" si="1"/>
        <v>12276</v>
      </c>
    </row>
    <row r="42" spans="1:3">
      <c r="A42" t="s">
        <v>366</v>
      </c>
      <c r="B42" s="1">
        <v>24471</v>
      </c>
      <c r="C42">
        <f t="shared" si="1"/>
        <v>12235.5</v>
      </c>
    </row>
    <row r="43" spans="1:3">
      <c r="A43" t="s">
        <v>367</v>
      </c>
      <c r="B43" s="1">
        <v>23308</v>
      </c>
      <c r="C43">
        <f t="shared" si="1"/>
        <v>11654</v>
      </c>
    </row>
    <row r="44" spans="1:3">
      <c r="A44" t="s">
        <v>368</v>
      </c>
      <c r="B44" s="1">
        <v>22683</v>
      </c>
      <c r="C44">
        <f t="shared" si="1"/>
        <v>11341.5</v>
      </c>
    </row>
    <row r="45" spans="1:3">
      <c r="A45" t="s">
        <v>369</v>
      </c>
      <c r="B45" s="1">
        <v>21918</v>
      </c>
      <c r="C45">
        <f t="shared" si="1"/>
        <v>10959</v>
      </c>
    </row>
    <row r="46" spans="1:3">
      <c r="A46" t="s">
        <v>1086</v>
      </c>
      <c r="B46" s="1">
        <v>19802</v>
      </c>
      <c r="C46">
        <f t="shared" si="1"/>
        <v>9901</v>
      </c>
    </row>
    <row r="47" spans="1:3">
      <c r="A47" t="s">
        <v>1097</v>
      </c>
      <c r="B47" s="1">
        <v>19665</v>
      </c>
      <c r="C47">
        <f t="shared" si="1"/>
        <v>9832.5</v>
      </c>
    </row>
    <row r="48" spans="1:3">
      <c r="A48" t="s">
        <v>1095</v>
      </c>
      <c r="B48" s="1">
        <v>19400</v>
      </c>
      <c r="C48">
        <f t="shared" si="1"/>
        <v>9700</v>
      </c>
    </row>
    <row r="49" spans="1:3">
      <c r="A49" t="s">
        <v>1089</v>
      </c>
      <c r="B49" s="1">
        <v>19352</v>
      </c>
      <c r="C49">
        <f t="shared" si="1"/>
        <v>9676</v>
      </c>
    </row>
    <row r="50" spans="1:3">
      <c r="A50" t="s">
        <v>1096</v>
      </c>
      <c r="B50" s="1">
        <v>18281</v>
      </c>
      <c r="C50">
        <f t="shared" si="1"/>
        <v>9140.5</v>
      </c>
    </row>
    <row r="51" spans="1:3">
      <c r="A51" t="s">
        <v>1100</v>
      </c>
      <c r="B51" s="1">
        <v>18112</v>
      </c>
      <c r="C51">
        <f t="shared" si="1"/>
        <v>9056</v>
      </c>
    </row>
    <row r="52" spans="1:3">
      <c r="A52" t="s">
        <v>1082</v>
      </c>
      <c r="B52" s="1">
        <v>17806</v>
      </c>
      <c r="C52">
        <f t="shared" si="1"/>
        <v>8903</v>
      </c>
    </row>
    <row r="53" spans="1:3">
      <c r="A53" t="s">
        <v>359</v>
      </c>
      <c r="B53" s="1">
        <v>17749</v>
      </c>
      <c r="C53">
        <f t="shared" si="1"/>
        <v>8874.5</v>
      </c>
    </row>
    <row r="54" spans="1:3">
      <c r="A54" t="s">
        <v>1087</v>
      </c>
      <c r="B54" s="1">
        <v>17715</v>
      </c>
      <c r="C54">
        <f t="shared" si="1"/>
        <v>8857.5</v>
      </c>
    </row>
    <row r="55" spans="1:3">
      <c r="A55" t="s">
        <v>1099</v>
      </c>
      <c r="B55" s="1">
        <v>17167</v>
      </c>
      <c r="C55">
        <f t="shared" si="1"/>
        <v>8583.5</v>
      </c>
    </row>
    <row r="56" spans="1:3">
      <c r="A56" t="s">
        <v>1104</v>
      </c>
      <c r="B56" s="1">
        <v>13716</v>
      </c>
      <c r="C56">
        <f t="shared" si="1"/>
        <v>6858</v>
      </c>
    </row>
    <row r="57" spans="1:3">
      <c r="A57" t="s">
        <v>1085</v>
      </c>
      <c r="B57" s="1">
        <v>13358</v>
      </c>
      <c r="C57">
        <f t="shared" si="1"/>
        <v>6679</v>
      </c>
    </row>
    <row r="58" spans="1:3">
      <c r="A58" t="s">
        <v>1088</v>
      </c>
      <c r="B58" s="1">
        <v>12737</v>
      </c>
      <c r="C58">
        <f t="shared" si="1"/>
        <v>6368.5</v>
      </c>
    </row>
    <row r="59" spans="1:3">
      <c r="A59" t="s">
        <v>1098</v>
      </c>
      <c r="B59" s="1">
        <v>12054</v>
      </c>
      <c r="C59">
        <f t="shared" si="1"/>
        <v>6027</v>
      </c>
    </row>
    <row r="60" spans="1:3">
      <c r="A60" t="s">
        <v>1090</v>
      </c>
      <c r="B60" s="1">
        <v>11766</v>
      </c>
      <c r="C60">
        <f t="shared" si="1"/>
        <v>5883</v>
      </c>
    </row>
    <row r="61" spans="1:3">
      <c r="A61" t="s">
        <v>1081</v>
      </c>
      <c r="B61" s="1">
        <v>10858</v>
      </c>
      <c r="C61">
        <f t="shared" si="1"/>
        <v>5429</v>
      </c>
    </row>
    <row r="62" spans="1:3">
      <c r="A62" t="s">
        <v>1084</v>
      </c>
      <c r="B62" s="1">
        <v>9041</v>
      </c>
      <c r="C62">
        <f t="shared" si="1"/>
        <v>4520.5</v>
      </c>
    </row>
    <row r="63" spans="1:3">
      <c r="A63" t="s">
        <v>1102</v>
      </c>
      <c r="B63" s="1">
        <v>9001</v>
      </c>
      <c r="C63">
        <f t="shared" si="1"/>
        <v>4500.5</v>
      </c>
    </row>
    <row r="64" spans="1:3">
      <c r="A64" t="s">
        <v>1101</v>
      </c>
      <c r="B64" s="1">
        <v>8982</v>
      </c>
      <c r="C64">
        <f t="shared" si="1"/>
        <v>4491</v>
      </c>
    </row>
    <row r="65" spans="1:3">
      <c r="A65" t="s">
        <v>713</v>
      </c>
      <c r="B65" s="1">
        <v>8303</v>
      </c>
      <c r="C65">
        <f t="shared" si="1"/>
        <v>4151.5</v>
      </c>
    </row>
    <row r="66" spans="1:3">
      <c r="A66" t="s">
        <v>1083</v>
      </c>
      <c r="B66" s="1">
        <v>7086</v>
      </c>
      <c r="C66">
        <f t="shared" ref="C66:C71" si="2">B66/2</f>
        <v>3543</v>
      </c>
    </row>
    <row r="67" spans="1:3">
      <c r="A67" t="s">
        <v>1091</v>
      </c>
      <c r="B67" s="1">
        <v>7086</v>
      </c>
      <c r="C67">
        <f t="shared" si="2"/>
        <v>3543</v>
      </c>
    </row>
    <row r="68" spans="1:3">
      <c r="A68" t="s">
        <v>1092</v>
      </c>
      <c r="B68" s="1">
        <v>5916</v>
      </c>
      <c r="C68">
        <f t="shared" si="2"/>
        <v>2958</v>
      </c>
    </row>
    <row r="69" spans="1:3">
      <c r="A69" t="s">
        <v>1093</v>
      </c>
      <c r="B69" s="1">
        <v>5416</v>
      </c>
      <c r="C69">
        <f t="shared" si="2"/>
        <v>2708</v>
      </c>
    </row>
    <row r="70" spans="1:3">
      <c r="A70" t="s">
        <v>1094</v>
      </c>
      <c r="B70" s="1">
        <v>3589</v>
      </c>
      <c r="C70">
        <f t="shared" si="2"/>
        <v>1794.5</v>
      </c>
    </row>
    <row r="71" spans="1:3">
      <c r="A71" t="s">
        <v>1080</v>
      </c>
      <c r="B71" s="1">
        <v>3588</v>
      </c>
      <c r="C71">
        <f t="shared" si="2"/>
        <v>1794</v>
      </c>
    </row>
  </sheetData>
  <sortState xmlns:xlrd2="http://schemas.microsoft.com/office/spreadsheetml/2017/richdata2" ref="A3:C71">
    <sortCondition descending="1" ref="C2:C71"/>
  </sortState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3EA6F-F74F-4ECB-95A6-05D589ACD519}">
  <dimension ref="A2:C28"/>
  <sheetViews>
    <sheetView workbookViewId="0"/>
    <sheetView workbookViewId="1"/>
  </sheetViews>
  <sheetFormatPr defaultRowHeight="18"/>
  <sheetData>
    <row r="2" spans="1:3">
      <c r="A2" s="2" t="s">
        <v>1028</v>
      </c>
      <c r="B2" s="3">
        <v>314649</v>
      </c>
      <c r="C2" s="2">
        <f t="shared" ref="C2:C28" si="0">B2/2</f>
        <v>157324.5</v>
      </c>
    </row>
    <row r="3" spans="1:3">
      <c r="A3" s="2" t="s">
        <v>338</v>
      </c>
      <c r="B3" s="3">
        <v>107157</v>
      </c>
      <c r="C3" s="2">
        <f t="shared" si="0"/>
        <v>53578.5</v>
      </c>
    </row>
    <row r="4" spans="1:3">
      <c r="A4" s="2" t="s">
        <v>334</v>
      </c>
      <c r="B4" s="3">
        <v>107473</v>
      </c>
      <c r="C4" s="2">
        <f t="shared" si="0"/>
        <v>53736.5</v>
      </c>
    </row>
    <row r="5" spans="1:3">
      <c r="A5" t="s">
        <v>370</v>
      </c>
      <c r="B5" s="1">
        <v>72905</v>
      </c>
      <c r="C5">
        <f t="shared" si="0"/>
        <v>36452.5</v>
      </c>
    </row>
    <row r="6" spans="1:3">
      <c r="A6" t="s">
        <v>1018</v>
      </c>
      <c r="B6" s="1">
        <v>51322</v>
      </c>
      <c r="C6">
        <f t="shared" si="0"/>
        <v>25661</v>
      </c>
    </row>
    <row r="7" spans="1:3">
      <c r="A7" t="s">
        <v>371</v>
      </c>
      <c r="B7" s="1">
        <v>49177</v>
      </c>
      <c r="C7">
        <f t="shared" si="0"/>
        <v>24588.5</v>
      </c>
    </row>
    <row r="8" spans="1:3">
      <c r="A8" s="2" t="s">
        <v>77</v>
      </c>
      <c r="B8" s="3">
        <v>53414</v>
      </c>
      <c r="C8" s="2">
        <f t="shared" si="0"/>
        <v>26707</v>
      </c>
    </row>
    <row r="9" spans="1:3">
      <c r="A9" t="s">
        <v>372</v>
      </c>
      <c r="B9" s="1">
        <v>37765</v>
      </c>
      <c r="C9">
        <f t="shared" si="0"/>
        <v>18882.5</v>
      </c>
    </row>
    <row r="10" spans="1:3">
      <c r="A10" t="s">
        <v>373</v>
      </c>
      <c r="B10" s="1">
        <v>31752</v>
      </c>
      <c r="C10">
        <f t="shared" si="0"/>
        <v>15876</v>
      </c>
    </row>
    <row r="11" spans="1:3">
      <c r="A11" t="s">
        <v>1019</v>
      </c>
      <c r="B11" s="1">
        <v>29877</v>
      </c>
      <c r="C11">
        <f t="shared" si="0"/>
        <v>14938.5</v>
      </c>
    </row>
    <row r="12" spans="1:3">
      <c r="A12" t="s">
        <v>374</v>
      </c>
      <c r="B12" s="1">
        <v>29336</v>
      </c>
      <c r="C12">
        <f t="shared" si="0"/>
        <v>14668</v>
      </c>
    </row>
    <row r="13" spans="1:3">
      <c r="A13" t="s">
        <v>375</v>
      </c>
      <c r="B13" s="1">
        <v>26934</v>
      </c>
      <c r="C13">
        <f t="shared" si="0"/>
        <v>13467</v>
      </c>
    </row>
    <row r="14" spans="1:3">
      <c r="A14" t="s">
        <v>376</v>
      </c>
      <c r="B14" s="1">
        <v>24454</v>
      </c>
      <c r="C14">
        <f t="shared" si="0"/>
        <v>12227</v>
      </c>
    </row>
    <row r="15" spans="1:3">
      <c r="A15" s="2" t="s">
        <v>339</v>
      </c>
      <c r="B15" s="3">
        <v>27346</v>
      </c>
      <c r="C15" s="2">
        <f t="shared" si="0"/>
        <v>13673</v>
      </c>
    </row>
    <row r="16" spans="1:3">
      <c r="A16" t="s">
        <v>377</v>
      </c>
      <c r="B16" s="1">
        <v>21870</v>
      </c>
      <c r="C16">
        <f t="shared" si="0"/>
        <v>10935</v>
      </c>
    </row>
    <row r="17" spans="1:3">
      <c r="A17" t="s">
        <v>1016</v>
      </c>
      <c r="B17" s="1">
        <v>21625</v>
      </c>
      <c r="C17">
        <f t="shared" si="0"/>
        <v>10812.5</v>
      </c>
    </row>
    <row r="18" spans="1:3">
      <c r="A18" t="s">
        <v>1023</v>
      </c>
      <c r="B18" s="1">
        <v>20225</v>
      </c>
      <c r="C18">
        <f t="shared" si="0"/>
        <v>10112.5</v>
      </c>
    </row>
    <row r="19" spans="1:3">
      <c r="A19" t="s">
        <v>1021</v>
      </c>
      <c r="B19" s="1">
        <v>16232</v>
      </c>
      <c r="C19">
        <f t="shared" si="0"/>
        <v>8116</v>
      </c>
    </row>
    <row r="20" spans="1:3">
      <c r="A20" t="s">
        <v>1026</v>
      </c>
      <c r="B20" s="1">
        <v>14644</v>
      </c>
      <c r="C20">
        <f t="shared" si="0"/>
        <v>7322</v>
      </c>
    </row>
    <row r="21" spans="1:3">
      <c r="A21" t="s">
        <v>1017</v>
      </c>
      <c r="B21" s="1">
        <v>14530</v>
      </c>
      <c r="C21">
        <f t="shared" si="0"/>
        <v>7265</v>
      </c>
    </row>
    <row r="22" spans="1:3">
      <c r="A22" t="s">
        <v>1015</v>
      </c>
      <c r="B22" s="1">
        <v>13843</v>
      </c>
      <c r="C22">
        <f t="shared" si="0"/>
        <v>6921.5</v>
      </c>
    </row>
    <row r="23" spans="1:3">
      <c r="A23" t="s">
        <v>1024</v>
      </c>
      <c r="B23" s="1">
        <v>13365</v>
      </c>
      <c r="C23">
        <f t="shared" si="0"/>
        <v>6682.5</v>
      </c>
    </row>
    <row r="24" spans="1:3">
      <c r="A24" t="s">
        <v>1020</v>
      </c>
      <c r="B24" s="1">
        <v>13230</v>
      </c>
      <c r="C24">
        <f t="shared" si="0"/>
        <v>6615</v>
      </c>
    </row>
    <row r="25" spans="1:3">
      <c r="A25" t="s">
        <v>1025</v>
      </c>
      <c r="B25" s="1">
        <v>11898</v>
      </c>
      <c r="C25">
        <f t="shared" si="0"/>
        <v>5949</v>
      </c>
    </row>
    <row r="26" spans="1:3">
      <c r="A26" t="s">
        <v>1022</v>
      </c>
      <c r="B26" s="1">
        <v>9854</v>
      </c>
      <c r="C26">
        <f t="shared" si="0"/>
        <v>4927</v>
      </c>
    </row>
    <row r="27" spans="1:3">
      <c r="A27" t="s">
        <v>1014</v>
      </c>
      <c r="B27" s="1">
        <v>8294</v>
      </c>
      <c r="C27">
        <f t="shared" si="0"/>
        <v>4147</v>
      </c>
    </row>
    <row r="28" spans="1:3">
      <c r="A28" t="s">
        <v>1027</v>
      </c>
      <c r="B28" s="1">
        <v>2227</v>
      </c>
      <c r="C28">
        <f t="shared" si="0"/>
        <v>1113.5</v>
      </c>
    </row>
  </sheetData>
  <sortState xmlns:xlrd2="http://schemas.microsoft.com/office/spreadsheetml/2017/richdata2" ref="A2:C28">
    <sortCondition descending="1" ref="C2:C28"/>
  </sortState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7396-459A-413E-AAD9-2051CA741F91}">
  <dimension ref="A2:C52"/>
  <sheetViews>
    <sheetView workbookViewId="0"/>
    <sheetView workbookViewId="1"/>
  </sheetViews>
  <sheetFormatPr defaultRowHeight="18"/>
  <sheetData>
    <row r="2" spans="1:3">
      <c r="A2" s="2" t="s">
        <v>3</v>
      </c>
      <c r="B2" s="3">
        <v>277855</v>
      </c>
      <c r="C2" s="3">
        <f t="shared" ref="C2:C33" si="0">B2/2</f>
        <v>138927.5</v>
      </c>
    </row>
    <row r="3" spans="1:3">
      <c r="A3" s="2" t="s">
        <v>5</v>
      </c>
      <c r="B3" s="3">
        <v>214527</v>
      </c>
      <c r="C3" s="3">
        <f t="shared" si="0"/>
        <v>107263.5</v>
      </c>
    </row>
    <row r="4" spans="1:3">
      <c r="A4" s="2" t="s">
        <v>649</v>
      </c>
      <c r="B4" s="3">
        <v>156521</v>
      </c>
      <c r="C4" s="3">
        <f t="shared" si="0"/>
        <v>78260.5</v>
      </c>
    </row>
    <row r="5" spans="1:3">
      <c r="A5" s="2" t="s">
        <v>378</v>
      </c>
      <c r="B5" s="2">
        <v>122376</v>
      </c>
      <c r="C5" s="3">
        <f t="shared" si="0"/>
        <v>61188</v>
      </c>
    </row>
    <row r="6" spans="1:3">
      <c r="A6" s="2" t="s">
        <v>379</v>
      </c>
      <c r="B6" s="3">
        <v>112923</v>
      </c>
      <c r="C6" s="3">
        <f t="shared" si="0"/>
        <v>56461.5</v>
      </c>
    </row>
    <row r="7" spans="1:3">
      <c r="A7" s="2" t="s">
        <v>971</v>
      </c>
      <c r="B7" s="3">
        <v>89728</v>
      </c>
      <c r="C7" s="3">
        <f t="shared" si="0"/>
        <v>44864</v>
      </c>
    </row>
    <row r="8" spans="1:3">
      <c r="A8" t="s">
        <v>380</v>
      </c>
      <c r="B8" s="1">
        <v>58934</v>
      </c>
      <c r="C8" s="1">
        <f t="shared" si="0"/>
        <v>29467</v>
      </c>
    </row>
    <row r="9" spans="1:3">
      <c r="A9" t="s">
        <v>381</v>
      </c>
      <c r="B9" s="1">
        <v>58202</v>
      </c>
      <c r="C9" s="1">
        <f t="shared" si="0"/>
        <v>29101</v>
      </c>
    </row>
    <row r="10" spans="1:3">
      <c r="A10" t="s">
        <v>382</v>
      </c>
      <c r="B10" s="1">
        <v>54573</v>
      </c>
      <c r="C10" s="1">
        <f t="shared" si="0"/>
        <v>27286.5</v>
      </c>
    </row>
    <row r="11" spans="1:3">
      <c r="A11" t="s">
        <v>383</v>
      </c>
      <c r="B11" s="1">
        <v>54259</v>
      </c>
      <c r="C11" s="1">
        <f t="shared" si="0"/>
        <v>27129.5</v>
      </c>
    </row>
    <row r="12" spans="1:3">
      <c r="A12" t="s">
        <v>384</v>
      </c>
      <c r="B12" s="1">
        <v>38971</v>
      </c>
      <c r="C12" s="1">
        <f t="shared" si="0"/>
        <v>19485.5</v>
      </c>
    </row>
    <row r="13" spans="1:3">
      <c r="A13" t="s">
        <v>385</v>
      </c>
      <c r="B13" s="1">
        <v>36171</v>
      </c>
      <c r="C13" s="1">
        <f t="shared" si="0"/>
        <v>18085.5</v>
      </c>
    </row>
    <row r="14" spans="1:3">
      <c r="A14" t="s">
        <v>386</v>
      </c>
      <c r="B14" s="1">
        <v>30748</v>
      </c>
      <c r="C14" s="1">
        <f t="shared" si="0"/>
        <v>15374</v>
      </c>
    </row>
    <row r="15" spans="1:3">
      <c r="A15" t="s">
        <v>387</v>
      </c>
      <c r="B15" s="1">
        <v>30217</v>
      </c>
      <c r="C15" s="1">
        <f t="shared" si="0"/>
        <v>15108.5</v>
      </c>
    </row>
    <row r="16" spans="1:3">
      <c r="A16" t="s">
        <v>388</v>
      </c>
      <c r="B16" s="1">
        <v>28786</v>
      </c>
      <c r="C16" s="1">
        <f t="shared" si="0"/>
        <v>14393</v>
      </c>
    </row>
    <row r="17" spans="1:3">
      <c r="A17" s="2" t="s">
        <v>389</v>
      </c>
      <c r="B17" s="3">
        <v>28323</v>
      </c>
      <c r="C17" s="3">
        <f t="shared" si="0"/>
        <v>14161.5</v>
      </c>
    </row>
    <row r="18" spans="1:3">
      <c r="A18" t="s">
        <v>390</v>
      </c>
      <c r="B18" s="1">
        <v>27889</v>
      </c>
      <c r="C18" s="1">
        <f t="shared" si="0"/>
        <v>13944.5</v>
      </c>
    </row>
    <row r="19" spans="1:3">
      <c r="A19" t="s">
        <v>391</v>
      </c>
      <c r="B19" s="1">
        <v>26267</v>
      </c>
      <c r="C19" s="1">
        <f t="shared" si="0"/>
        <v>13133.5</v>
      </c>
    </row>
    <row r="20" spans="1:3">
      <c r="A20" t="s">
        <v>393</v>
      </c>
      <c r="B20" s="1">
        <v>26126</v>
      </c>
      <c r="C20" s="1">
        <f t="shared" si="0"/>
        <v>13063</v>
      </c>
    </row>
    <row r="21" spans="1:3">
      <c r="A21" t="s">
        <v>392</v>
      </c>
      <c r="B21" s="1">
        <v>25732</v>
      </c>
      <c r="C21" s="1">
        <f t="shared" si="0"/>
        <v>12866</v>
      </c>
    </row>
    <row r="22" spans="1:3">
      <c r="A22" t="s">
        <v>394</v>
      </c>
      <c r="B22" s="1">
        <v>24568</v>
      </c>
      <c r="C22" s="1">
        <f t="shared" si="0"/>
        <v>12284</v>
      </c>
    </row>
    <row r="23" spans="1:3">
      <c r="A23" s="2" t="s">
        <v>955</v>
      </c>
      <c r="B23" s="3">
        <v>21471</v>
      </c>
      <c r="C23" s="3">
        <f t="shared" si="0"/>
        <v>10735.5</v>
      </c>
    </row>
    <row r="24" spans="1:3">
      <c r="A24" t="s">
        <v>958</v>
      </c>
      <c r="B24" s="1">
        <v>21056</v>
      </c>
      <c r="C24" s="1">
        <f t="shared" si="0"/>
        <v>10528</v>
      </c>
    </row>
    <row r="25" spans="1:3">
      <c r="A25" t="s">
        <v>965</v>
      </c>
      <c r="B25" s="1">
        <v>19748</v>
      </c>
      <c r="C25" s="1">
        <f t="shared" si="0"/>
        <v>9874</v>
      </c>
    </row>
    <row r="26" spans="1:3">
      <c r="A26" t="s">
        <v>946</v>
      </c>
      <c r="B26" s="1">
        <v>19215</v>
      </c>
      <c r="C26" s="1">
        <f t="shared" si="0"/>
        <v>9607.5</v>
      </c>
    </row>
    <row r="27" spans="1:3">
      <c r="A27" t="s">
        <v>961</v>
      </c>
      <c r="B27" s="1">
        <v>18494</v>
      </c>
      <c r="C27" s="1">
        <f t="shared" si="0"/>
        <v>9247</v>
      </c>
    </row>
    <row r="28" spans="1:3">
      <c r="A28" t="s">
        <v>950</v>
      </c>
      <c r="B28" s="1">
        <v>18102</v>
      </c>
      <c r="C28" s="1">
        <f t="shared" si="0"/>
        <v>9051</v>
      </c>
    </row>
    <row r="29" spans="1:3">
      <c r="A29" t="s">
        <v>970</v>
      </c>
      <c r="B29" s="1">
        <v>16394</v>
      </c>
      <c r="C29" s="1">
        <f t="shared" si="0"/>
        <v>8197</v>
      </c>
    </row>
    <row r="30" spans="1:3">
      <c r="A30" t="s">
        <v>954</v>
      </c>
      <c r="B30" s="1">
        <v>16187</v>
      </c>
      <c r="C30" s="1">
        <f t="shared" si="0"/>
        <v>8093.5</v>
      </c>
    </row>
    <row r="31" spans="1:3">
      <c r="A31" t="s">
        <v>959</v>
      </c>
      <c r="B31" s="1">
        <v>16130</v>
      </c>
      <c r="C31" s="1">
        <f t="shared" si="0"/>
        <v>8065</v>
      </c>
    </row>
    <row r="32" spans="1:3">
      <c r="A32" t="s">
        <v>960</v>
      </c>
      <c r="B32" s="1">
        <v>16023</v>
      </c>
      <c r="C32" s="1">
        <f t="shared" si="0"/>
        <v>8011.5</v>
      </c>
    </row>
    <row r="33" spans="1:3">
      <c r="A33" t="s">
        <v>944</v>
      </c>
      <c r="B33" s="1">
        <v>15802</v>
      </c>
      <c r="C33" s="1">
        <f t="shared" si="0"/>
        <v>7901</v>
      </c>
    </row>
    <row r="34" spans="1:3">
      <c r="A34" t="s">
        <v>957</v>
      </c>
      <c r="B34" s="1">
        <v>15161</v>
      </c>
      <c r="C34" s="1">
        <f t="shared" ref="C34:C52" si="1">B34/2</f>
        <v>7580.5</v>
      </c>
    </row>
    <row r="35" spans="1:3">
      <c r="A35" t="s">
        <v>948</v>
      </c>
      <c r="B35" s="1">
        <v>14787</v>
      </c>
      <c r="C35" s="1">
        <f t="shared" si="1"/>
        <v>7393.5</v>
      </c>
    </row>
    <row r="36" spans="1:3">
      <c r="A36" t="s">
        <v>949</v>
      </c>
      <c r="B36" s="1">
        <v>14700</v>
      </c>
      <c r="C36" s="1">
        <f t="shared" si="1"/>
        <v>7350</v>
      </c>
    </row>
    <row r="37" spans="1:3">
      <c r="A37" t="s">
        <v>947</v>
      </c>
      <c r="B37" s="1">
        <v>14545</v>
      </c>
      <c r="C37" s="1">
        <f t="shared" si="1"/>
        <v>7272.5</v>
      </c>
    </row>
    <row r="38" spans="1:3">
      <c r="A38" t="s">
        <v>942</v>
      </c>
      <c r="B38" s="1">
        <v>13894</v>
      </c>
      <c r="C38" s="1">
        <f t="shared" si="1"/>
        <v>6947</v>
      </c>
    </row>
    <row r="39" spans="1:3">
      <c r="A39" t="s">
        <v>945</v>
      </c>
      <c r="B39" s="1">
        <v>12181</v>
      </c>
      <c r="C39" s="1">
        <f t="shared" si="1"/>
        <v>6090.5</v>
      </c>
    </row>
    <row r="40" spans="1:3">
      <c r="A40" t="s">
        <v>962</v>
      </c>
      <c r="B40" s="1">
        <v>11212</v>
      </c>
      <c r="C40" s="1">
        <f t="shared" si="1"/>
        <v>5606</v>
      </c>
    </row>
    <row r="41" spans="1:3">
      <c r="A41" t="s">
        <v>967</v>
      </c>
      <c r="B41" s="1">
        <v>10841</v>
      </c>
      <c r="C41" s="1">
        <f t="shared" si="1"/>
        <v>5420.5</v>
      </c>
    </row>
    <row r="42" spans="1:3">
      <c r="A42" t="s">
        <v>966</v>
      </c>
      <c r="B42" s="1">
        <v>10590</v>
      </c>
      <c r="C42" s="1">
        <f t="shared" si="1"/>
        <v>5295</v>
      </c>
    </row>
    <row r="43" spans="1:3">
      <c r="A43" t="s">
        <v>943</v>
      </c>
      <c r="B43" s="1">
        <v>9348</v>
      </c>
      <c r="C43" s="1">
        <f t="shared" si="1"/>
        <v>4674</v>
      </c>
    </row>
    <row r="44" spans="1:3">
      <c r="A44" t="s">
        <v>941</v>
      </c>
      <c r="B44" s="1">
        <v>7996</v>
      </c>
      <c r="C44" s="1">
        <f t="shared" si="1"/>
        <v>3998</v>
      </c>
    </row>
    <row r="45" spans="1:3">
      <c r="A45" t="s">
        <v>969</v>
      </c>
      <c r="B45" s="1">
        <v>7815</v>
      </c>
      <c r="C45" s="1">
        <f t="shared" si="1"/>
        <v>3907.5</v>
      </c>
    </row>
    <row r="46" spans="1:3">
      <c r="A46" t="s">
        <v>952</v>
      </c>
      <c r="B46" s="1">
        <v>7028</v>
      </c>
      <c r="C46" s="1">
        <f t="shared" si="1"/>
        <v>3514</v>
      </c>
    </row>
    <row r="47" spans="1:3">
      <c r="A47" t="s">
        <v>953</v>
      </c>
      <c r="B47" s="1">
        <v>6548</v>
      </c>
      <c r="C47" s="1">
        <f t="shared" si="1"/>
        <v>3274</v>
      </c>
    </row>
    <row r="48" spans="1:3">
      <c r="A48" t="s">
        <v>951</v>
      </c>
      <c r="B48" s="1">
        <v>6222</v>
      </c>
      <c r="C48" s="1">
        <f t="shared" si="1"/>
        <v>3111</v>
      </c>
    </row>
    <row r="49" spans="1:3">
      <c r="A49" t="s">
        <v>964</v>
      </c>
      <c r="B49" s="1">
        <v>4472</v>
      </c>
      <c r="C49" s="1">
        <f t="shared" si="1"/>
        <v>2236</v>
      </c>
    </row>
    <row r="50" spans="1:3">
      <c r="A50" t="s">
        <v>968</v>
      </c>
      <c r="B50" s="1">
        <v>4416</v>
      </c>
      <c r="C50" s="1">
        <f t="shared" si="1"/>
        <v>2208</v>
      </c>
    </row>
    <row r="51" spans="1:3">
      <c r="A51" t="s">
        <v>963</v>
      </c>
      <c r="B51" s="1">
        <v>4152</v>
      </c>
      <c r="C51" s="1">
        <f t="shared" si="1"/>
        <v>2076</v>
      </c>
    </row>
    <row r="52" spans="1:3">
      <c r="A52" t="s">
        <v>956</v>
      </c>
      <c r="B52" s="1">
        <v>4065</v>
      </c>
      <c r="C52" s="1">
        <f t="shared" si="1"/>
        <v>2032.5</v>
      </c>
    </row>
  </sheetData>
  <sortState xmlns:xlrd2="http://schemas.microsoft.com/office/spreadsheetml/2017/richdata2" ref="A2:C52">
    <sortCondition descending="1" ref="C51:C52"/>
  </sortState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D88D4-AA59-492C-B3F0-6392737AC26E}">
  <dimension ref="B2:D54"/>
  <sheetViews>
    <sheetView topLeftCell="A7" workbookViewId="0">
      <selection activeCell="D19" sqref="D19"/>
    </sheetView>
    <sheetView workbookViewId="1"/>
  </sheetViews>
  <sheetFormatPr defaultRowHeight="18"/>
  <sheetData>
    <row r="2" spans="2:4">
      <c r="B2" s="2" t="s">
        <v>1</v>
      </c>
      <c r="C2" s="3">
        <v>388238</v>
      </c>
      <c r="D2" s="2">
        <f t="shared" ref="D2:D53" si="0">C2/2</f>
        <v>194119</v>
      </c>
    </row>
    <row r="3" spans="2:4">
      <c r="B3" s="2" t="s">
        <v>9</v>
      </c>
      <c r="C3" s="3">
        <v>412717</v>
      </c>
      <c r="D3" s="2">
        <f t="shared" si="0"/>
        <v>206358.5</v>
      </c>
    </row>
    <row r="4" spans="2:4">
      <c r="B4" s="2" t="s">
        <v>395</v>
      </c>
      <c r="C4" s="3">
        <v>167401</v>
      </c>
      <c r="D4" s="2">
        <f t="shared" si="0"/>
        <v>83700.5</v>
      </c>
    </row>
    <row r="5" spans="2:4">
      <c r="B5" s="2" t="s">
        <v>396</v>
      </c>
      <c r="C5" s="3">
        <v>152331</v>
      </c>
      <c r="D5" s="2">
        <f t="shared" si="0"/>
        <v>76165.5</v>
      </c>
    </row>
    <row r="6" spans="2:4">
      <c r="B6" s="2" t="s">
        <v>397</v>
      </c>
      <c r="C6" s="3">
        <v>143083</v>
      </c>
      <c r="D6" s="2">
        <f t="shared" si="0"/>
        <v>71541.5</v>
      </c>
    </row>
    <row r="7" spans="2:4">
      <c r="B7" s="2" t="s">
        <v>24</v>
      </c>
      <c r="C7" s="3">
        <v>145830</v>
      </c>
      <c r="D7" s="2">
        <f t="shared" si="0"/>
        <v>72915</v>
      </c>
    </row>
    <row r="8" spans="2:4">
      <c r="B8" s="2" t="s">
        <v>6</v>
      </c>
      <c r="C8" s="3">
        <v>127644</v>
      </c>
      <c r="D8" s="2">
        <f t="shared" si="0"/>
        <v>63822</v>
      </c>
    </row>
    <row r="9" spans="2:4">
      <c r="B9" s="2" t="s">
        <v>110</v>
      </c>
      <c r="C9" s="3">
        <v>117404</v>
      </c>
      <c r="D9" s="2">
        <f t="shared" si="0"/>
        <v>58702</v>
      </c>
    </row>
    <row r="10" spans="2:4">
      <c r="B10" s="2" t="s">
        <v>16</v>
      </c>
      <c r="C10" s="3">
        <v>116250</v>
      </c>
      <c r="D10" s="2">
        <f t="shared" si="0"/>
        <v>58125</v>
      </c>
    </row>
    <row r="11" spans="2:4">
      <c r="B11" s="2" t="s">
        <v>319</v>
      </c>
      <c r="C11" s="3">
        <v>103858</v>
      </c>
      <c r="D11" s="2">
        <f t="shared" si="0"/>
        <v>51929</v>
      </c>
    </row>
    <row r="12" spans="2:4">
      <c r="B12" s="2" t="s">
        <v>398</v>
      </c>
      <c r="C12" s="3">
        <v>95860</v>
      </c>
      <c r="D12" s="2">
        <f t="shared" si="0"/>
        <v>47930</v>
      </c>
    </row>
    <row r="13" spans="2:4">
      <c r="B13" t="s">
        <v>399</v>
      </c>
      <c r="C13" s="1">
        <v>78019</v>
      </c>
      <c r="D13">
        <f t="shared" si="0"/>
        <v>39009.5</v>
      </c>
    </row>
    <row r="14" spans="2:4">
      <c r="B14" t="s">
        <v>400</v>
      </c>
      <c r="C14" s="1">
        <v>63092</v>
      </c>
      <c r="D14">
        <f t="shared" si="0"/>
        <v>31546</v>
      </c>
    </row>
    <row r="15" spans="2:4">
      <c r="B15" t="s">
        <v>401</v>
      </c>
      <c r="C15" s="1">
        <v>61638</v>
      </c>
      <c r="D15">
        <f t="shared" si="0"/>
        <v>30819</v>
      </c>
    </row>
    <row r="16" spans="2:4">
      <c r="B16" t="s">
        <v>402</v>
      </c>
      <c r="C16" s="1">
        <v>61279</v>
      </c>
      <c r="D16">
        <f t="shared" si="0"/>
        <v>30639.5</v>
      </c>
    </row>
    <row r="17" spans="2:4">
      <c r="B17" t="s">
        <v>403</v>
      </c>
      <c r="C17" s="1">
        <v>59305</v>
      </c>
      <c r="D17">
        <f t="shared" si="0"/>
        <v>29652.5</v>
      </c>
    </row>
    <row r="18" spans="2:4">
      <c r="B18" t="s">
        <v>404</v>
      </c>
      <c r="C18" s="1">
        <v>58836</v>
      </c>
      <c r="D18">
        <f t="shared" si="0"/>
        <v>29418</v>
      </c>
    </row>
    <row r="19" spans="2:4">
      <c r="B19" s="2" t="s">
        <v>405</v>
      </c>
      <c r="C19" s="3">
        <v>58476</v>
      </c>
      <c r="D19" s="2">
        <f t="shared" si="0"/>
        <v>29238</v>
      </c>
    </row>
    <row r="20" spans="2:4">
      <c r="B20" t="s">
        <v>406</v>
      </c>
      <c r="C20" s="1">
        <v>52134</v>
      </c>
      <c r="D20">
        <f t="shared" si="0"/>
        <v>26067</v>
      </c>
    </row>
    <row r="21" spans="2:4">
      <c r="B21" t="s">
        <v>407</v>
      </c>
      <c r="C21" s="1">
        <v>50573</v>
      </c>
      <c r="D21">
        <f t="shared" si="0"/>
        <v>25286.5</v>
      </c>
    </row>
    <row r="22" spans="2:4">
      <c r="B22" t="s">
        <v>408</v>
      </c>
      <c r="C22" s="1">
        <v>51352</v>
      </c>
      <c r="D22">
        <f t="shared" si="0"/>
        <v>25676</v>
      </c>
    </row>
    <row r="23" spans="2:4">
      <c r="B23" t="s">
        <v>409</v>
      </c>
      <c r="C23" s="1">
        <v>49089</v>
      </c>
      <c r="D23">
        <f t="shared" si="0"/>
        <v>24544.5</v>
      </c>
    </row>
    <row r="24" spans="2:4">
      <c r="B24" t="s">
        <v>410</v>
      </c>
      <c r="C24" s="1">
        <v>48471</v>
      </c>
      <c r="D24">
        <f t="shared" si="0"/>
        <v>24235.5</v>
      </c>
    </row>
    <row r="25" spans="2:4">
      <c r="B25" t="s">
        <v>411</v>
      </c>
      <c r="C25" s="1">
        <v>45340</v>
      </c>
      <c r="D25">
        <f t="shared" si="0"/>
        <v>22670</v>
      </c>
    </row>
    <row r="26" spans="2:4">
      <c r="B26" t="s">
        <v>412</v>
      </c>
      <c r="C26" s="1">
        <v>45028</v>
      </c>
      <c r="D26">
        <f t="shared" si="0"/>
        <v>22514</v>
      </c>
    </row>
    <row r="27" spans="2:4">
      <c r="B27" t="s">
        <v>413</v>
      </c>
      <c r="C27" s="1">
        <v>44307</v>
      </c>
      <c r="D27">
        <f t="shared" si="0"/>
        <v>22153.5</v>
      </c>
    </row>
    <row r="28" spans="2:4">
      <c r="B28" t="s">
        <v>414</v>
      </c>
      <c r="C28" s="1">
        <v>44606</v>
      </c>
      <c r="D28">
        <f t="shared" si="0"/>
        <v>22303</v>
      </c>
    </row>
    <row r="29" spans="2:4">
      <c r="B29" t="s">
        <v>415</v>
      </c>
      <c r="C29" s="1">
        <v>44841</v>
      </c>
      <c r="D29">
        <f t="shared" si="0"/>
        <v>22420.5</v>
      </c>
    </row>
    <row r="30" spans="2:4">
      <c r="B30" t="s">
        <v>124</v>
      </c>
      <c r="C30" s="1">
        <v>44527</v>
      </c>
      <c r="D30">
        <f t="shared" si="0"/>
        <v>22263.5</v>
      </c>
    </row>
    <row r="31" spans="2:4">
      <c r="B31" s="2" t="s">
        <v>416</v>
      </c>
      <c r="C31" s="3">
        <v>43704</v>
      </c>
      <c r="D31" s="2">
        <f t="shared" si="0"/>
        <v>21852</v>
      </c>
    </row>
    <row r="32" spans="2:4">
      <c r="B32" t="s">
        <v>417</v>
      </c>
      <c r="C32" s="1">
        <v>40737</v>
      </c>
      <c r="D32">
        <f t="shared" si="0"/>
        <v>20368.5</v>
      </c>
    </row>
    <row r="33" spans="2:4">
      <c r="B33" s="2" t="s">
        <v>418</v>
      </c>
      <c r="C33" s="3">
        <v>45567</v>
      </c>
      <c r="D33" s="2">
        <f t="shared" si="0"/>
        <v>22783.5</v>
      </c>
    </row>
    <row r="34" spans="2:4">
      <c r="B34" t="s">
        <v>419</v>
      </c>
      <c r="C34" s="1">
        <v>34007</v>
      </c>
      <c r="D34">
        <f t="shared" si="0"/>
        <v>17003.5</v>
      </c>
    </row>
    <row r="35" spans="2:4">
      <c r="B35" t="s">
        <v>420</v>
      </c>
      <c r="C35" s="1">
        <v>32693</v>
      </c>
      <c r="D35">
        <f t="shared" si="0"/>
        <v>16346.5</v>
      </c>
    </row>
    <row r="36" spans="2:4">
      <c r="B36" t="s">
        <v>421</v>
      </c>
      <c r="C36" s="1">
        <v>31061</v>
      </c>
      <c r="D36">
        <f t="shared" si="0"/>
        <v>15530.5</v>
      </c>
    </row>
    <row r="37" spans="2:4">
      <c r="B37" t="s">
        <v>422</v>
      </c>
      <c r="C37" s="1">
        <v>30568</v>
      </c>
      <c r="D37">
        <f t="shared" si="0"/>
        <v>15284</v>
      </c>
    </row>
    <row r="38" spans="2:4">
      <c r="B38" t="s">
        <v>423</v>
      </c>
      <c r="C38" s="1">
        <v>30312</v>
      </c>
      <c r="D38">
        <f t="shared" si="0"/>
        <v>15156</v>
      </c>
    </row>
    <row r="39" spans="2:4">
      <c r="B39" t="s">
        <v>424</v>
      </c>
      <c r="C39" s="1">
        <v>29744</v>
      </c>
      <c r="D39">
        <f t="shared" si="0"/>
        <v>14872</v>
      </c>
    </row>
    <row r="40" spans="2:4">
      <c r="B40" s="2" t="s">
        <v>425</v>
      </c>
      <c r="C40" s="3">
        <v>39076</v>
      </c>
      <c r="D40" s="2">
        <f t="shared" si="0"/>
        <v>19538</v>
      </c>
    </row>
    <row r="41" spans="2:4">
      <c r="B41" t="s">
        <v>426</v>
      </c>
      <c r="C41" s="1">
        <v>25823</v>
      </c>
      <c r="D41">
        <f t="shared" si="0"/>
        <v>12911.5</v>
      </c>
    </row>
    <row r="42" spans="2:4">
      <c r="B42" t="s">
        <v>427</v>
      </c>
      <c r="C42" s="1">
        <v>25592</v>
      </c>
      <c r="D42">
        <f t="shared" si="0"/>
        <v>12796</v>
      </c>
    </row>
    <row r="43" spans="2:4">
      <c r="B43" t="s">
        <v>428</v>
      </c>
      <c r="C43" s="1">
        <v>24373</v>
      </c>
      <c r="D43">
        <f t="shared" si="0"/>
        <v>12186.5</v>
      </c>
    </row>
    <row r="44" spans="2:4">
      <c r="B44" t="s">
        <v>429</v>
      </c>
      <c r="C44" s="1">
        <v>29890</v>
      </c>
      <c r="D44">
        <f t="shared" si="0"/>
        <v>14945</v>
      </c>
    </row>
    <row r="45" spans="2:4">
      <c r="B45" t="s">
        <v>430</v>
      </c>
      <c r="C45" s="1">
        <v>24002</v>
      </c>
      <c r="D45">
        <f t="shared" si="0"/>
        <v>12001</v>
      </c>
    </row>
    <row r="46" spans="2:4">
      <c r="B46" t="s">
        <v>431</v>
      </c>
      <c r="C46" s="1">
        <v>23617</v>
      </c>
      <c r="D46">
        <f t="shared" si="0"/>
        <v>11808.5</v>
      </c>
    </row>
    <row r="47" spans="2:4">
      <c r="B47" t="s">
        <v>432</v>
      </c>
      <c r="C47" s="1">
        <v>23368</v>
      </c>
      <c r="D47">
        <f t="shared" si="0"/>
        <v>11684</v>
      </c>
    </row>
    <row r="48" spans="2:4">
      <c r="B48" t="s">
        <v>433</v>
      </c>
      <c r="C48" s="1">
        <v>22243</v>
      </c>
      <c r="D48">
        <f t="shared" si="0"/>
        <v>11121.5</v>
      </c>
    </row>
    <row r="49" spans="2:4">
      <c r="B49" t="s">
        <v>434</v>
      </c>
      <c r="C49" s="1">
        <v>22214</v>
      </c>
      <c r="D49">
        <f t="shared" si="0"/>
        <v>11107</v>
      </c>
    </row>
    <row r="50" spans="2:4">
      <c r="B50" s="2" t="s">
        <v>81</v>
      </c>
      <c r="C50" s="3">
        <v>25825</v>
      </c>
      <c r="D50" s="2">
        <f t="shared" si="0"/>
        <v>12912.5</v>
      </c>
    </row>
    <row r="51" spans="2:4">
      <c r="B51" t="s">
        <v>435</v>
      </c>
      <c r="C51" s="1">
        <v>21970</v>
      </c>
      <c r="D51">
        <f t="shared" si="0"/>
        <v>10985</v>
      </c>
    </row>
    <row r="52" spans="2:4">
      <c r="D52">
        <f t="shared" si="0"/>
        <v>0</v>
      </c>
    </row>
    <row r="53" spans="2:4">
      <c r="B53" t="s">
        <v>846</v>
      </c>
      <c r="C53" s="1">
        <v>15947</v>
      </c>
      <c r="D53" s="2">
        <f t="shared" si="0"/>
        <v>7973.5</v>
      </c>
    </row>
    <row r="54" spans="2:4">
      <c r="B54" t="s">
        <v>1178</v>
      </c>
      <c r="D54">
        <v>7289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5F20-598A-448D-9E8A-87A839EB8469}">
  <dimension ref="A1:I93"/>
  <sheetViews>
    <sheetView workbookViewId="0"/>
    <sheetView workbookViewId="1"/>
  </sheetViews>
  <sheetFormatPr defaultRowHeight="18"/>
  <sheetData>
    <row r="1" spans="1:9">
      <c r="E1" t="s">
        <v>898</v>
      </c>
    </row>
    <row r="2" spans="1:9">
      <c r="A2" t="s">
        <v>150</v>
      </c>
      <c r="B2" s="2" t="s">
        <v>1</v>
      </c>
      <c r="C2" s="3">
        <v>397892</v>
      </c>
      <c r="D2" s="2">
        <f t="shared" ref="D2:D41" si="0">C2/2</f>
        <v>198946</v>
      </c>
      <c r="F2" s="2">
        <v>1</v>
      </c>
      <c r="G2" s="2" t="s">
        <v>1</v>
      </c>
      <c r="H2" s="3">
        <v>419228</v>
      </c>
      <c r="I2" s="2">
        <f>H2/2</f>
        <v>209614</v>
      </c>
    </row>
    <row r="3" spans="1:9">
      <c r="A3" t="s">
        <v>152</v>
      </c>
      <c r="B3" t="s">
        <v>11</v>
      </c>
      <c r="C3" s="1">
        <v>250377</v>
      </c>
      <c r="D3">
        <f t="shared" si="0"/>
        <v>125188.5</v>
      </c>
      <c r="F3" s="2">
        <v>2</v>
      </c>
      <c r="G3" s="2" t="s">
        <v>11</v>
      </c>
      <c r="H3" s="3">
        <v>264763</v>
      </c>
      <c r="I3" s="2">
        <f t="shared" ref="I3:I66" si="1">H3/2</f>
        <v>132381.5</v>
      </c>
    </row>
    <row r="4" spans="1:9">
      <c r="A4" t="s">
        <v>154</v>
      </c>
      <c r="B4" s="2" t="s">
        <v>436</v>
      </c>
      <c r="C4" s="3">
        <v>135139</v>
      </c>
      <c r="D4" s="2">
        <f t="shared" si="0"/>
        <v>67569.5</v>
      </c>
      <c r="F4" s="2">
        <v>3</v>
      </c>
      <c r="G4" s="2" t="s">
        <v>436</v>
      </c>
      <c r="H4" s="3">
        <v>143181</v>
      </c>
      <c r="I4" s="2">
        <f t="shared" si="1"/>
        <v>71590.5</v>
      </c>
    </row>
    <row r="5" spans="1:9">
      <c r="A5" t="s">
        <v>156</v>
      </c>
      <c r="B5" t="s">
        <v>437</v>
      </c>
      <c r="C5" s="1">
        <v>110966</v>
      </c>
      <c r="D5">
        <f t="shared" si="0"/>
        <v>55483</v>
      </c>
      <c r="F5" s="2">
        <v>4</v>
      </c>
      <c r="G5" s="2" t="s">
        <v>844</v>
      </c>
      <c r="H5" s="3">
        <v>130634</v>
      </c>
      <c r="I5" s="2">
        <f t="shared" si="1"/>
        <v>65317</v>
      </c>
    </row>
    <row r="6" spans="1:9">
      <c r="A6" t="s">
        <v>158</v>
      </c>
      <c r="B6" t="s">
        <v>30</v>
      </c>
      <c r="C6" s="1">
        <v>93722</v>
      </c>
      <c r="D6">
        <f t="shared" si="0"/>
        <v>46861</v>
      </c>
      <c r="F6" s="2">
        <v>5</v>
      </c>
      <c r="G6" s="2" t="s">
        <v>437</v>
      </c>
      <c r="H6" s="3">
        <v>116257</v>
      </c>
      <c r="I6" s="2">
        <f t="shared" si="1"/>
        <v>58128.5</v>
      </c>
    </row>
    <row r="7" spans="1:9">
      <c r="A7" t="s">
        <v>160</v>
      </c>
      <c r="B7" t="s">
        <v>438</v>
      </c>
      <c r="C7" s="1">
        <v>86613</v>
      </c>
      <c r="D7">
        <f t="shared" si="0"/>
        <v>43306.5</v>
      </c>
      <c r="F7" s="2">
        <v>6</v>
      </c>
      <c r="G7" s="2" t="s">
        <v>30</v>
      </c>
      <c r="H7" s="3">
        <v>108271</v>
      </c>
      <c r="I7" s="2">
        <f t="shared" si="1"/>
        <v>54135.5</v>
      </c>
    </row>
    <row r="8" spans="1:9">
      <c r="A8" t="s">
        <v>162</v>
      </c>
      <c r="B8" t="s">
        <v>439</v>
      </c>
      <c r="C8" s="1">
        <v>69496</v>
      </c>
      <c r="D8">
        <f t="shared" si="0"/>
        <v>34748</v>
      </c>
      <c r="F8" s="2">
        <v>7</v>
      </c>
      <c r="G8" s="2" t="s">
        <v>438</v>
      </c>
      <c r="H8" s="3">
        <v>101123</v>
      </c>
      <c r="I8" s="2">
        <f t="shared" si="1"/>
        <v>50561.5</v>
      </c>
    </row>
    <row r="9" spans="1:9">
      <c r="A9" t="s">
        <v>164</v>
      </c>
      <c r="B9" t="s">
        <v>440</v>
      </c>
      <c r="C9" s="1">
        <v>65696</v>
      </c>
      <c r="D9">
        <f t="shared" si="0"/>
        <v>32848</v>
      </c>
      <c r="F9">
        <v>8</v>
      </c>
      <c r="G9" t="s">
        <v>439</v>
      </c>
      <c r="H9" s="1">
        <v>78557</v>
      </c>
      <c r="I9">
        <f t="shared" si="1"/>
        <v>39278.5</v>
      </c>
    </row>
    <row r="10" spans="1:9">
      <c r="A10" t="s">
        <v>166</v>
      </c>
      <c r="B10" t="s">
        <v>441</v>
      </c>
      <c r="C10" s="1">
        <v>65338</v>
      </c>
      <c r="D10">
        <f t="shared" si="0"/>
        <v>32669</v>
      </c>
      <c r="F10" s="2">
        <v>9</v>
      </c>
      <c r="G10" s="2" t="s">
        <v>441</v>
      </c>
      <c r="H10" s="3">
        <v>74542</v>
      </c>
      <c r="I10" s="2">
        <f t="shared" si="1"/>
        <v>37271</v>
      </c>
    </row>
    <row r="11" spans="1:9">
      <c r="A11" t="s">
        <v>168</v>
      </c>
      <c r="B11" t="s">
        <v>442</v>
      </c>
      <c r="C11" s="1">
        <v>59316</v>
      </c>
      <c r="D11">
        <f t="shared" si="0"/>
        <v>29658</v>
      </c>
      <c r="F11">
        <v>10</v>
      </c>
      <c r="G11" t="s">
        <v>440</v>
      </c>
      <c r="H11" s="1">
        <v>71474</v>
      </c>
      <c r="I11">
        <f t="shared" si="1"/>
        <v>35737</v>
      </c>
    </row>
    <row r="12" spans="1:9">
      <c r="A12" t="s">
        <v>170</v>
      </c>
      <c r="B12" t="s">
        <v>443</v>
      </c>
      <c r="C12" s="1">
        <v>58883</v>
      </c>
      <c r="D12">
        <f t="shared" si="0"/>
        <v>29441.5</v>
      </c>
      <c r="F12">
        <v>11</v>
      </c>
      <c r="G12" t="s">
        <v>442</v>
      </c>
      <c r="H12" s="1">
        <v>63936</v>
      </c>
      <c r="I12">
        <f t="shared" si="1"/>
        <v>31968</v>
      </c>
    </row>
    <row r="13" spans="1:9">
      <c r="A13" t="s">
        <v>172</v>
      </c>
      <c r="B13" t="s">
        <v>444</v>
      </c>
      <c r="C13" s="1">
        <v>54478</v>
      </c>
      <c r="D13">
        <f t="shared" si="0"/>
        <v>27239</v>
      </c>
      <c r="F13">
        <v>12</v>
      </c>
      <c r="G13" t="s">
        <v>443</v>
      </c>
      <c r="H13" s="1">
        <v>63812</v>
      </c>
      <c r="I13">
        <f t="shared" si="1"/>
        <v>31906</v>
      </c>
    </row>
    <row r="14" spans="1:9">
      <c r="A14" t="s">
        <v>174</v>
      </c>
      <c r="B14" t="s">
        <v>445</v>
      </c>
      <c r="C14" s="1">
        <v>50054</v>
      </c>
      <c r="D14">
        <f t="shared" si="0"/>
        <v>25027</v>
      </c>
      <c r="F14">
        <v>13</v>
      </c>
      <c r="G14" t="s">
        <v>444</v>
      </c>
      <c r="H14" s="1">
        <v>58830</v>
      </c>
      <c r="I14">
        <f t="shared" si="1"/>
        <v>29415</v>
      </c>
    </row>
    <row r="15" spans="1:9">
      <c r="A15" t="s">
        <v>176</v>
      </c>
      <c r="B15" t="s">
        <v>446</v>
      </c>
      <c r="C15" s="1">
        <v>45498</v>
      </c>
      <c r="D15">
        <f t="shared" si="0"/>
        <v>22749</v>
      </c>
      <c r="F15">
        <v>14</v>
      </c>
      <c r="G15" t="s">
        <v>445</v>
      </c>
      <c r="H15" s="1">
        <v>53701</v>
      </c>
      <c r="I15">
        <f t="shared" si="1"/>
        <v>26850.5</v>
      </c>
    </row>
    <row r="16" spans="1:9">
      <c r="A16" t="s">
        <v>178</v>
      </c>
      <c r="B16" t="s">
        <v>447</v>
      </c>
      <c r="C16" s="1">
        <v>44425</v>
      </c>
      <c r="D16">
        <f t="shared" si="0"/>
        <v>22212.5</v>
      </c>
      <c r="F16">
        <v>15</v>
      </c>
      <c r="G16" t="s">
        <v>446</v>
      </c>
      <c r="H16" s="1">
        <v>49987</v>
      </c>
      <c r="I16">
        <f t="shared" si="1"/>
        <v>24993.5</v>
      </c>
    </row>
    <row r="17" spans="1:9">
      <c r="A17" t="s">
        <v>180</v>
      </c>
      <c r="B17" t="s">
        <v>448</v>
      </c>
      <c r="C17" s="1">
        <v>43048</v>
      </c>
      <c r="D17">
        <f t="shared" si="0"/>
        <v>21524</v>
      </c>
      <c r="F17">
        <v>16</v>
      </c>
      <c r="G17" t="s">
        <v>447</v>
      </c>
      <c r="H17" s="1">
        <v>48688</v>
      </c>
      <c r="I17">
        <f t="shared" si="1"/>
        <v>24344</v>
      </c>
    </row>
    <row r="18" spans="1:9">
      <c r="A18" t="s">
        <v>182</v>
      </c>
      <c r="B18" t="s">
        <v>449</v>
      </c>
      <c r="C18" s="1">
        <v>42857</v>
      </c>
      <c r="D18">
        <f t="shared" si="0"/>
        <v>21428.5</v>
      </c>
      <c r="F18" s="2">
        <v>17</v>
      </c>
      <c r="G18" s="2" t="s">
        <v>448</v>
      </c>
      <c r="H18" s="3">
        <v>48374</v>
      </c>
      <c r="I18" s="2">
        <f t="shared" si="1"/>
        <v>24187</v>
      </c>
    </row>
    <row r="19" spans="1:9">
      <c r="A19" t="s">
        <v>184</v>
      </c>
      <c r="B19" t="s">
        <v>450</v>
      </c>
      <c r="C19" s="1">
        <v>39397</v>
      </c>
      <c r="D19">
        <f t="shared" si="0"/>
        <v>19698.5</v>
      </c>
      <c r="F19">
        <v>18</v>
      </c>
      <c r="G19" t="s">
        <v>449</v>
      </c>
      <c r="H19" s="1">
        <v>45869</v>
      </c>
      <c r="I19">
        <f t="shared" si="1"/>
        <v>22934.5</v>
      </c>
    </row>
    <row r="20" spans="1:9">
      <c r="A20" t="s">
        <v>186</v>
      </c>
      <c r="B20" t="s">
        <v>451</v>
      </c>
      <c r="C20" s="1">
        <v>37182</v>
      </c>
      <c r="D20">
        <f t="shared" si="0"/>
        <v>18591</v>
      </c>
      <c r="F20">
        <v>19</v>
      </c>
      <c r="G20" t="s">
        <v>450</v>
      </c>
      <c r="H20" s="1">
        <v>42555</v>
      </c>
      <c r="I20">
        <f t="shared" si="1"/>
        <v>21277.5</v>
      </c>
    </row>
    <row r="21" spans="1:9">
      <c r="A21" t="s">
        <v>188</v>
      </c>
      <c r="B21" t="s">
        <v>452</v>
      </c>
      <c r="C21" s="1">
        <v>35354</v>
      </c>
      <c r="D21">
        <f t="shared" si="0"/>
        <v>17677</v>
      </c>
      <c r="F21">
        <v>20</v>
      </c>
      <c r="G21" t="s">
        <v>451</v>
      </c>
      <c r="H21" s="1">
        <v>40509</v>
      </c>
      <c r="I21">
        <f t="shared" si="1"/>
        <v>20254.5</v>
      </c>
    </row>
    <row r="22" spans="1:9">
      <c r="A22" t="s">
        <v>190</v>
      </c>
      <c r="B22" t="s">
        <v>453</v>
      </c>
      <c r="C22" s="1">
        <v>33445</v>
      </c>
      <c r="D22">
        <f t="shared" si="0"/>
        <v>16722.5</v>
      </c>
      <c r="F22">
        <v>21</v>
      </c>
      <c r="G22" t="s">
        <v>452</v>
      </c>
      <c r="H22" s="1">
        <v>38002</v>
      </c>
      <c r="I22">
        <f t="shared" si="1"/>
        <v>19001</v>
      </c>
    </row>
    <row r="23" spans="1:9">
      <c r="A23" t="s">
        <v>192</v>
      </c>
      <c r="B23" t="s">
        <v>454</v>
      </c>
      <c r="C23" s="1">
        <v>33149</v>
      </c>
      <c r="D23">
        <f t="shared" si="0"/>
        <v>16574.5</v>
      </c>
      <c r="F23">
        <v>22</v>
      </c>
      <c r="G23" t="s">
        <v>453</v>
      </c>
      <c r="H23" s="1">
        <v>37552</v>
      </c>
      <c r="I23">
        <f t="shared" si="1"/>
        <v>18776</v>
      </c>
    </row>
    <row r="24" spans="1:9">
      <c r="A24" t="s">
        <v>194</v>
      </c>
      <c r="B24" t="s">
        <v>455</v>
      </c>
      <c r="C24" s="1">
        <v>32066</v>
      </c>
      <c r="D24">
        <f t="shared" si="0"/>
        <v>16033</v>
      </c>
      <c r="F24">
        <v>23</v>
      </c>
      <c r="G24" t="s">
        <v>454</v>
      </c>
      <c r="H24" s="1">
        <v>35844</v>
      </c>
      <c r="I24">
        <f t="shared" si="1"/>
        <v>17922</v>
      </c>
    </row>
    <row r="25" spans="1:9">
      <c r="A25" t="s">
        <v>196</v>
      </c>
      <c r="B25" t="s">
        <v>456</v>
      </c>
      <c r="C25" s="1">
        <v>30576</v>
      </c>
      <c r="D25">
        <f t="shared" si="0"/>
        <v>15288</v>
      </c>
      <c r="F25">
        <v>24</v>
      </c>
      <c r="G25" t="s">
        <v>455</v>
      </c>
      <c r="H25" s="1">
        <v>35140</v>
      </c>
      <c r="I25">
        <f t="shared" si="1"/>
        <v>17570</v>
      </c>
    </row>
    <row r="26" spans="1:9">
      <c r="A26" t="s">
        <v>198</v>
      </c>
      <c r="B26" t="s">
        <v>140</v>
      </c>
      <c r="C26" s="1">
        <v>29774</v>
      </c>
      <c r="D26">
        <f t="shared" si="0"/>
        <v>14887</v>
      </c>
      <c r="F26">
        <v>25</v>
      </c>
      <c r="G26" t="s">
        <v>456</v>
      </c>
      <c r="H26" s="1">
        <v>33184</v>
      </c>
      <c r="I26">
        <f t="shared" si="1"/>
        <v>16592</v>
      </c>
    </row>
    <row r="27" spans="1:9">
      <c r="A27" t="s">
        <v>200</v>
      </c>
      <c r="B27" t="s">
        <v>457</v>
      </c>
      <c r="C27" s="1">
        <v>26651</v>
      </c>
      <c r="D27">
        <f t="shared" si="0"/>
        <v>13325.5</v>
      </c>
      <c r="F27">
        <v>26</v>
      </c>
      <c r="G27" t="s">
        <v>140</v>
      </c>
      <c r="H27" s="1">
        <v>32065</v>
      </c>
      <c r="I27">
        <f t="shared" si="1"/>
        <v>16032.5</v>
      </c>
    </row>
    <row r="28" spans="1:9">
      <c r="A28" t="s">
        <v>202</v>
      </c>
      <c r="B28" t="s">
        <v>458</v>
      </c>
      <c r="C28" s="1">
        <v>26474</v>
      </c>
      <c r="D28">
        <f t="shared" si="0"/>
        <v>13237</v>
      </c>
      <c r="F28">
        <v>27</v>
      </c>
      <c r="G28" t="s">
        <v>458</v>
      </c>
      <c r="H28" s="1">
        <v>28861</v>
      </c>
      <c r="I28">
        <f t="shared" si="1"/>
        <v>14430.5</v>
      </c>
    </row>
    <row r="29" spans="1:9">
      <c r="A29" t="s">
        <v>204</v>
      </c>
      <c r="B29" t="s">
        <v>459</v>
      </c>
      <c r="C29" s="1">
        <v>25919</v>
      </c>
      <c r="D29">
        <f t="shared" si="0"/>
        <v>12959.5</v>
      </c>
      <c r="F29">
        <v>28</v>
      </c>
      <c r="G29" t="s">
        <v>895</v>
      </c>
      <c r="H29" s="1">
        <v>28785</v>
      </c>
      <c r="I29">
        <f t="shared" si="1"/>
        <v>14392.5</v>
      </c>
    </row>
    <row r="30" spans="1:9">
      <c r="A30" t="s">
        <v>206</v>
      </c>
      <c r="B30" t="s">
        <v>460</v>
      </c>
      <c r="C30" s="1">
        <v>25619</v>
      </c>
      <c r="D30">
        <f t="shared" si="0"/>
        <v>12809.5</v>
      </c>
      <c r="F30">
        <v>29</v>
      </c>
      <c r="G30" t="s">
        <v>457</v>
      </c>
      <c r="H30" s="1">
        <v>28740</v>
      </c>
      <c r="I30">
        <f t="shared" si="1"/>
        <v>14370</v>
      </c>
    </row>
    <row r="31" spans="1:9">
      <c r="A31" t="s">
        <v>208</v>
      </c>
      <c r="B31" t="s">
        <v>461</v>
      </c>
      <c r="C31" s="1">
        <v>24432</v>
      </c>
      <c r="D31">
        <f t="shared" si="0"/>
        <v>12216</v>
      </c>
      <c r="F31">
        <v>30</v>
      </c>
      <c r="G31" t="s">
        <v>459</v>
      </c>
      <c r="H31" s="1">
        <v>28112</v>
      </c>
      <c r="I31">
        <f t="shared" si="1"/>
        <v>14056</v>
      </c>
    </row>
    <row r="32" spans="1:9">
      <c r="A32" t="s">
        <v>210</v>
      </c>
      <c r="B32" t="s">
        <v>63</v>
      </c>
      <c r="C32" s="1">
        <v>24123</v>
      </c>
      <c r="D32">
        <f t="shared" si="0"/>
        <v>12061.5</v>
      </c>
      <c r="F32">
        <v>31</v>
      </c>
      <c r="G32" t="s">
        <v>460</v>
      </c>
      <c r="H32" s="1">
        <v>27659</v>
      </c>
      <c r="I32">
        <f t="shared" si="1"/>
        <v>13829.5</v>
      </c>
    </row>
    <row r="33" spans="1:9">
      <c r="A33" t="s">
        <v>212</v>
      </c>
      <c r="B33" t="s">
        <v>462</v>
      </c>
      <c r="C33" s="1">
        <v>23536</v>
      </c>
      <c r="D33">
        <f t="shared" si="0"/>
        <v>11768</v>
      </c>
      <c r="F33">
        <v>32</v>
      </c>
      <c r="G33" t="s">
        <v>63</v>
      </c>
      <c r="H33" s="1">
        <v>26681</v>
      </c>
      <c r="I33">
        <f t="shared" si="1"/>
        <v>13340.5</v>
      </c>
    </row>
    <row r="34" spans="1:9">
      <c r="A34" t="s">
        <v>214</v>
      </c>
      <c r="B34" t="s">
        <v>463</v>
      </c>
      <c r="C34" s="1">
        <v>22957</v>
      </c>
      <c r="D34">
        <f t="shared" si="0"/>
        <v>11478.5</v>
      </c>
      <c r="F34">
        <v>33</v>
      </c>
      <c r="G34" t="s">
        <v>462</v>
      </c>
      <c r="H34" s="1">
        <v>26414</v>
      </c>
      <c r="I34">
        <f t="shared" si="1"/>
        <v>13207</v>
      </c>
    </row>
    <row r="35" spans="1:9">
      <c r="A35" t="s">
        <v>216</v>
      </c>
      <c r="B35" t="s">
        <v>464</v>
      </c>
      <c r="C35" s="1">
        <v>22544</v>
      </c>
      <c r="D35">
        <f t="shared" si="0"/>
        <v>11272</v>
      </c>
      <c r="F35">
        <v>34</v>
      </c>
      <c r="G35" t="s">
        <v>467</v>
      </c>
      <c r="H35" s="1">
        <v>25357</v>
      </c>
      <c r="I35">
        <f t="shared" si="1"/>
        <v>12678.5</v>
      </c>
    </row>
    <row r="36" spans="1:9">
      <c r="A36" t="s">
        <v>218</v>
      </c>
      <c r="B36" t="s">
        <v>465</v>
      </c>
      <c r="C36" s="1">
        <v>22507</v>
      </c>
      <c r="D36">
        <f t="shared" si="0"/>
        <v>11253.5</v>
      </c>
      <c r="F36">
        <v>35</v>
      </c>
      <c r="G36" t="s">
        <v>463</v>
      </c>
      <c r="H36" s="1">
        <v>25153</v>
      </c>
      <c r="I36">
        <f t="shared" si="1"/>
        <v>12576.5</v>
      </c>
    </row>
    <row r="37" spans="1:9">
      <c r="A37" t="s">
        <v>220</v>
      </c>
      <c r="B37" t="s">
        <v>466</v>
      </c>
      <c r="C37" s="1">
        <v>22480</v>
      </c>
      <c r="D37">
        <f t="shared" si="0"/>
        <v>11240</v>
      </c>
      <c r="F37">
        <v>36</v>
      </c>
      <c r="G37" t="s">
        <v>466</v>
      </c>
      <c r="H37" s="1">
        <v>24395</v>
      </c>
      <c r="I37">
        <f t="shared" si="1"/>
        <v>12197.5</v>
      </c>
    </row>
    <row r="38" spans="1:9">
      <c r="A38" t="s">
        <v>222</v>
      </c>
      <c r="B38" t="s">
        <v>467</v>
      </c>
      <c r="C38" s="1">
        <v>21640</v>
      </c>
      <c r="D38">
        <f t="shared" si="0"/>
        <v>10820</v>
      </c>
      <c r="F38">
        <v>37</v>
      </c>
      <c r="G38" t="s">
        <v>465</v>
      </c>
      <c r="H38" s="1">
        <v>24248</v>
      </c>
      <c r="I38">
        <f t="shared" si="1"/>
        <v>12124</v>
      </c>
    </row>
    <row r="39" spans="1:9">
      <c r="A39" t="s">
        <v>224</v>
      </c>
      <c r="B39" t="s">
        <v>468</v>
      </c>
      <c r="C39" s="1">
        <v>21004</v>
      </c>
      <c r="D39">
        <f t="shared" si="0"/>
        <v>10502</v>
      </c>
      <c r="F39">
        <v>38</v>
      </c>
      <c r="G39" t="s">
        <v>464</v>
      </c>
      <c r="H39" s="1">
        <v>24170</v>
      </c>
      <c r="I39">
        <f t="shared" si="1"/>
        <v>12085</v>
      </c>
    </row>
    <row r="40" spans="1:9">
      <c r="A40" t="s">
        <v>226</v>
      </c>
      <c r="B40" t="s">
        <v>469</v>
      </c>
      <c r="C40" s="1">
        <v>20480</v>
      </c>
      <c r="D40">
        <f t="shared" si="0"/>
        <v>10240</v>
      </c>
      <c r="F40">
        <v>39</v>
      </c>
      <c r="G40" t="s">
        <v>869</v>
      </c>
      <c r="H40" s="1">
        <v>23092</v>
      </c>
      <c r="I40">
        <f t="shared" si="1"/>
        <v>11546</v>
      </c>
    </row>
    <row r="41" spans="1:9">
      <c r="A41" t="s">
        <v>228</v>
      </c>
      <c r="B41" t="s">
        <v>470</v>
      </c>
      <c r="C41" s="1">
        <v>20043</v>
      </c>
      <c r="D41">
        <f t="shared" si="0"/>
        <v>10021.5</v>
      </c>
      <c r="F41">
        <v>40</v>
      </c>
      <c r="G41" t="s">
        <v>468</v>
      </c>
      <c r="H41" s="1">
        <v>22810</v>
      </c>
      <c r="I41">
        <f t="shared" si="1"/>
        <v>11405</v>
      </c>
    </row>
    <row r="42" spans="1:9">
      <c r="F42">
        <v>41</v>
      </c>
      <c r="G42" t="s">
        <v>469</v>
      </c>
      <c r="H42" s="1">
        <v>22428</v>
      </c>
      <c r="I42">
        <f t="shared" si="1"/>
        <v>11214</v>
      </c>
    </row>
    <row r="43" spans="1:9">
      <c r="F43">
        <v>42</v>
      </c>
      <c r="G43" t="s">
        <v>470</v>
      </c>
      <c r="H43" s="1">
        <v>21983</v>
      </c>
      <c r="I43">
        <f t="shared" si="1"/>
        <v>10991.5</v>
      </c>
    </row>
    <row r="44" spans="1:9">
      <c r="F44">
        <v>43</v>
      </c>
      <c r="G44" t="s">
        <v>853</v>
      </c>
      <c r="H44" s="1">
        <v>21546</v>
      </c>
      <c r="I44">
        <f t="shared" si="1"/>
        <v>10773</v>
      </c>
    </row>
    <row r="45" spans="1:9">
      <c r="F45">
        <v>44</v>
      </c>
      <c r="G45" t="s">
        <v>878</v>
      </c>
      <c r="H45" s="1">
        <v>21426</v>
      </c>
      <c r="I45">
        <f t="shared" si="1"/>
        <v>10713</v>
      </c>
    </row>
    <row r="46" spans="1:9">
      <c r="F46">
        <v>45</v>
      </c>
      <c r="G46" t="s">
        <v>881</v>
      </c>
      <c r="H46" s="1">
        <v>21288</v>
      </c>
      <c r="I46">
        <f t="shared" si="1"/>
        <v>10644</v>
      </c>
    </row>
    <row r="47" spans="1:9">
      <c r="F47">
        <v>46</v>
      </c>
      <c r="G47" t="s">
        <v>896</v>
      </c>
      <c r="H47" s="1">
        <v>20920</v>
      </c>
      <c r="I47">
        <f t="shared" si="1"/>
        <v>10460</v>
      </c>
    </row>
    <row r="48" spans="1:9">
      <c r="F48">
        <v>47</v>
      </c>
      <c r="G48" t="s">
        <v>868</v>
      </c>
      <c r="H48" s="1">
        <v>20488</v>
      </c>
      <c r="I48">
        <f t="shared" si="1"/>
        <v>10244</v>
      </c>
    </row>
    <row r="49" spans="6:9">
      <c r="F49">
        <v>48</v>
      </c>
      <c r="G49" t="s">
        <v>872</v>
      </c>
      <c r="H49" s="1">
        <v>18959</v>
      </c>
      <c r="I49">
        <f t="shared" si="1"/>
        <v>9479.5</v>
      </c>
    </row>
    <row r="50" spans="6:9">
      <c r="F50">
        <v>49</v>
      </c>
      <c r="G50" t="s">
        <v>848</v>
      </c>
      <c r="H50" s="1">
        <v>18321</v>
      </c>
      <c r="I50">
        <f t="shared" si="1"/>
        <v>9160.5</v>
      </c>
    </row>
    <row r="51" spans="6:9">
      <c r="F51">
        <v>50</v>
      </c>
      <c r="G51" t="s">
        <v>849</v>
      </c>
      <c r="H51" s="1">
        <v>18146</v>
      </c>
      <c r="I51">
        <f t="shared" si="1"/>
        <v>9073</v>
      </c>
    </row>
    <row r="52" spans="6:9">
      <c r="F52">
        <v>51</v>
      </c>
      <c r="G52" t="s">
        <v>863</v>
      </c>
      <c r="H52" s="1">
        <v>17431</v>
      </c>
      <c r="I52">
        <f t="shared" si="1"/>
        <v>8715.5</v>
      </c>
    </row>
    <row r="53" spans="6:9">
      <c r="F53">
        <v>52</v>
      </c>
      <c r="G53" t="s">
        <v>860</v>
      </c>
      <c r="H53" s="1">
        <v>17126</v>
      </c>
      <c r="I53">
        <f t="shared" si="1"/>
        <v>8563</v>
      </c>
    </row>
    <row r="54" spans="6:9">
      <c r="F54">
        <v>53</v>
      </c>
      <c r="G54" t="s">
        <v>887</v>
      </c>
      <c r="H54" s="1">
        <v>16641</v>
      </c>
      <c r="I54">
        <f t="shared" si="1"/>
        <v>8320.5</v>
      </c>
    </row>
    <row r="55" spans="6:9">
      <c r="F55">
        <v>54</v>
      </c>
      <c r="G55" t="s">
        <v>851</v>
      </c>
      <c r="H55" s="1">
        <v>16623</v>
      </c>
      <c r="I55">
        <f t="shared" si="1"/>
        <v>8311.5</v>
      </c>
    </row>
    <row r="56" spans="6:9">
      <c r="F56">
        <v>55</v>
      </c>
      <c r="G56" t="s">
        <v>856</v>
      </c>
      <c r="H56" s="1">
        <v>16356</v>
      </c>
      <c r="I56">
        <f t="shared" si="1"/>
        <v>8178</v>
      </c>
    </row>
    <row r="57" spans="6:9">
      <c r="F57">
        <v>56</v>
      </c>
      <c r="G57" t="s">
        <v>890</v>
      </c>
      <c r="H57" s="1">
        <v>15806</v>
      </c>
      <c r="I57">
        <f t="shared" si="1"/>
        <v>7903</v>
      </c>
    </row>
    <row r="58" spans="6:9">
      <c r="F58">
        <v>57</v>
      </c>
      <c r="G58" t="s">
        <v>884</v>
      </c>
      <c r="H58" s="1">
        <v>15393</v>
      </c>
      <c r="I58">
        <f t="shared" si="1"/>
        <v>7696.5</v>
      </c>
    </row>
    <row r="59" spans="6:9">
      <c r="F59">
        <v>58</v>
      </c>
      <c r="G59" t="s">
        <v>870</v>
      </c>
      <c r="H59" s="1">
        <v>14614</v>
      </c>
      <c r="I59">
        <f t="shared" si="1"/>
        <v>7307</v>
      </c>
    </row>
    <row r="60" spans="6:9">
      <c r="F60">
        <v>59</v>
      </c>
      <c r="G60" t="s">
        <v>858</v>
      </c>
      <c r="H60" s="1">
        <v>14154</v>
      </c>
      <c r="I60">
        <f t="shared" si="1"/>
        <v>7077</v>
      </c>
    </row>
    <row r="61" spans="6:9">
      <c r="F61">
        <v>60</v>
      </c>
      <c r="G61" t="s">
        <v>866</v>
      </c>
      <c r="H61" s="1">
        <v>11713</v>
      </c>
      <c r="I61">
        <f t="shared" si="1"/>
        <v>5856.5</v>
      </c>
    </row>
    <row r="62" spans="6:9">
      <c r="F62">
        <v>61</v>
      </c>
      <c r="G62" t="s">
        <v>888</v>
      </c>
      <c r="H62" s="1">
        <v>11589</v>
      </c>
      <c r="I62">
        <f t="shared" si="1"/>
        <v>5794.5</v>
      </c>
    </row>
    <row r="63" spans="6:9">
      <c r="F63">
        <v>62</v>
      </c>
      <c r="G63" t="s">
        <v>854</v>
      </c>
      <c r="H63" s="1">
        <v>11196</v>
      </c>
      <c r="I63">
        <f t="shared" si="1"/>
        <v>5598</v>
      </c>
    </row>
    <row r="64" spans="6:9">
      <c r="F64">
        <v>63</v>
      </c>
      <c r="G64" t="s">
        <v>892</v>
      </c>
      <c r="H64" s="1">
        <v>10815</v>
      </c>
      <c r="I64">
        <f t="shared" si="1"/>
        <v>5407.5</v>
      </c>
    </row>
    <row r="65" spans="6:9">
      <c r="F65">
        <v>64</v>
      </c>
      <c r="G65" t="s">
        <v>857</v>
      </c>
      <c r="H65" s="1">
        <v>10623</v>
      </c>
      <c r="I65">
        <f t="shared" si="1"/>
        <v>5311.5</v>
      </c>
    </row>
    <row r="66" spans="6:9">
      <c r="F66">
        <v>65</v>
      </c>
      <c r="G66" t="s">
        <v>879</v>
      </c>
      <c r="H66" s="1">
        <v>10440</v>
      </c>
      <c r="I66">
        <f t="shared" si="1"/>
        <v>5220</v>
      </c>
    </row>
    <row r="67" spans="6:9">
      <c r="F67">
        <v>66</v>
      </c>
      <c r="G67" t="s">
        <v>706</v>
      </c>
      <c r="H67" s="1">
        <v>9871</v>
      </c>
      <c r="I67">
        <f t="shared" ref="I67:I93" si="2">H67/2</f>
        <v>4935.5</v>
      </c>
    </row>
    <row r="68" spans="6:9">
      <c r="F68">
        <v>67</v>
      </c>
      <c r="G68" t="s">
        <v>886</v>
      </c>
      <c r="H68" s="1">
        <v>8963</v>
      </c>
      <c r="I68">
        <f t="shared" si="2"/>
        <v>4481.5</v>
      </c>
    </row>
    <row r="69" spans="6:9">
      <c r="F69">
        <v>68</v>
      </c>
      <c r="G69" t="s">
        <v>871</v>
      </c>
      <c r="H69" s="1">
        <v>8716</v>
      </c>
      <c r="I69">
        <f t="shared" si="2"/>
        <v>4358</v>
      </c>
    </row>
    <row r="70" spans="6:9">
      <c r="F70">
        <v>69</v>
      </c>
      <c r="G70" t="s">
        <v>882</v>
      </c>
      <c r="H70" s="1">
        <v>8657</v>
      </c>
      <c r="I70">
        <f t="shared" si="2"/>
        <v>4328.5</v>
      </c>
    </row>
    <row r="71" spans="6:9">
      <c r="F71">
        <v>70</v>
      </c>
      <c r="G71" t="s">
        <v>874</v>
      </c>
      <c r="H71" s="1">
        <v>8643</v>
      </c>
      <c r="I71">
        <f t="shared" si="2"/>
        <v>4321.5</v>
      </c>
    </row>
    <row r="72" spans="6:9">
      <c r="F72">
        <v>71</v>
      </c>
      <c r="G72" t="s">
        <v>873</v>
      </c>
      <c r="H72" s="1">
        <v>7528</v>
      </c>
      <c r="I72">
        <f t="shared" si="2"/>
        <v>3764</v>
      </c>
    </row>
    <row r="73" spans="6:9">
      <c r="F73">
        <v>72</v>
      </c>
      <c r="G73" t="s">
        <v>876</v>
      </c>
      <c r="H73" s="1">
        <v>6971</v>
      </c>
      <c r="I73">
        <f t="shared" si="2"/>
        <v>3485.5</v>
      </c>
    </row>
    <row r="74" spans="6:9">
      <c r="F74">
        <v>73</v>
      </c>
      <c r="G74" t="s">
        <v>877</v>
      </c>
      <c r="H74" s="1">
        <v>6825</v>
      </c>
      <c r="I74">
        <f t="shared" si="2"/>
        <v>3412.5</v>
      </c>
    </row>
    <row r="75" spans="6:9">
      <c r="F75">
        <v>74</v>
      </c>
      <c r="G75" t="s">
        <v>894</v>
      </c>
      <c r="H75" s="1">
        <v>6587</v>
      </c>
      <c r="I75">
        <f t="shared" si="2"/>
        <v>3293.5</v>
      </c>
    </row>
    <row r="76" spans="6:9">
      <c r="F76">
        <v>75</v>
      </c>
      <c r="G76" t="s">
        <v>889</v>
      </c>
      <c r="H76" s="1">
        <v>6373</v>
      </c>
      <c r="I76">
        <f t="shared" si="2"/>
        <v>3186.5</v>
      </c>
    </row>
    <row r="77" spans="6:9">
      <c r="F77">
        <v>76</v>
      </c>
      <c r="G77" t="s">
        <v>891</v>
      </c>
      <c r="H77" s="1">
        <v>6038</v>
      </c>
      <c r="I77">
        <f t="shared" si="2"/>
        <v>3019</v>
      </c>
    </row>
    <row r="78" spans="6:9">
      <c r="F78">
        <v>77</v>
      </c>
      <c r="G78" t="s">
        <v>875</v>
      </c>
      <c r="H78" s="1">
        <v>5861</v>
      </c>
      <c r="I78">
        <f t="shared" si="2"/>
        <v>2930.5</v>
      </c>
    </row>
    <row r="79" spans="6:9">
      <c r="F79">
        <v>78</v>
      </c>
      <c r="G79" t="s">
        <v>867</v>
      </c>
      <c r="H79" s="1">
        <v>5756</v>
      </c>
      <c r="I79">
        <f t="shared" si="2"/>
        <v>2878</v>
      </c>
    </row>
    <row r="80" spans="6:9">
      <c r="F80">
        <v>79</v>
      </c>
      <c r="G80" t="s">
        <v>847</v>
      </c>
      <c r="H80" s="1">
        <v>4965</v>
      </c>
      <c r="I80">
        <f t="shared" si="2"/>
        <v>2482.5</v>
      </c>
    </row>
    <row r="81" spans="6:9">
      <c r="F81">
        <v>80</v>
      </c>
      <c r="G81" t="s">
        <v>885</v>
      </c>
      <c r="H81" s="1">
        <v>3624</v>
      </c>
      <c r="I81">
        <f t="shared" si="2"/>
        <v>1812</v>
      </c>
    </row>
    <row r="82" spans="6:9">
      <c r="F82">
        <v>81</v>
      </c>
      <c r="G82" t="s">
        <v>861</v>
      </c>
      <c r="H82" s="1">
        <v>3070</v>
      </c>
      <c r="I82">
        <f t="shared" si="2"/>
        <v>1535</v>
      </c>
    </row>
    <row r="83" spans="6:9">
      <c r="F83">
        <v>82</v>
      </c>
      <c r="G83" t="s">
        <v>893</v>
      </c>
      <c r="H83" s="1">
        <v>2773</v>
      </c>
      <c r="I83">
        <f t="shared" si="2"/>
        <v>1386.5</v>
      </c>
    </row>
    <row r="84" spans="6:9">
      <c r="F84">
        <v>83</v>
      </c>
      <c r="G84" t="s">
        <v>850</v>
      </c>
      <c r="H84" s="1">
        <v>2183</v>
      </c>
      <c r="I84">
        <f t="shared" si="2"/>
        <v>1091.5</v>
      </c>
    </row>
    <row r="85" spans="6:9">
      <c r="F85">
        <v>84</v>
      </c>
      <c r="G85" t="s">
        <v>880</v>
      </c>
      <c r="H85" s="1">
        <v>2105</v>
      </c>
      <c r="I85">
        <f t="shared" si="2"/>
        <v>1052.5</v>
      </c>
    </row>
    <row r="86" spans="6:9">
      <c r="F86">
        <v>85</v>
      </c>
      <c r="G86" t="s">
        <v>883</v>
      </c>
      <c r="H86" s="1">
        <v>1667</v>
      </c>
      <c r="I86">
        <f t="shared" si="2"/>
        <v>833.5</v>
      </c>
    </row>
    <row r="87" spans="6:9">
      <c r="F87">
        <v>86</v>
      </c>
      <c r="G87" t="s">
        <v>865</v>
      </c>
      <c r="H87" s="1">
        <v>1249</v>
      </c>
      <c r="I87">
        <f t="shared" si="2"/>
        <v>624.5</v>
      </c>
    </row>
    <row r="88" spans="6:9">
      <c r="F88">
        <v>87</v>
      </c>
      <c r="G88" t="s">
        <v>859</v>
      </c>
      <c r="H88">
        <v>556</v>
      </c>
      <c r="I88">
        <f t="shared" si="2"/>
        <v>278</v>
      </c>
    </row>
    <row r="89" spans="6:9">
      <c r="F89">
        <v>88</v>
      </c>
      <c r="G89" t="s">
        <v>855</v>
      </c>
      <c r="H89">
        <v>398</v>
      </c>
      <c r="I89">
        <f t="shared" si="2"/>
        <v>199</v>
      </c>
    </row>
    <row r="90" spans="6:9">
      <c r="F90">
        <v>89</v>
      </c>
      <c r="G90" t="s">
        <v>864</v>
      </c>
      <c r="H90">
        <v>369</v>
      </c>
      <c r="I90">
        <f t="shared" si="2"/>
        <v>184.5</v>
      </c>
    </row>
    <row r="91" spans="6:9">
      <c r="F91">
        <v>90</v>
      </c>
      <c r="G91" t="s">
        <v>897</v>
      </c>
      <c r="H91">
        <v>256</v>
      </c>
      <c r="I91">
        <f t="shared" si="2"/>
        <v>128</v>
      </c>
    </row>
    <row r="92" spans="6:9">
      <c r="F92">
        <v>91</v>
      </c>
      <c r="G92" t="s">
        <v>852</v>
      </c>
      <c r="H92">
        <v>238</v>
      </c>
      <c r="I92">
        <f t="shared" si="2"/>
        <v>119</v>
      </c>
    </row>
    <row r="93" spans="6:9">
      <c r="F93">
        <v>92</v>
      </c>
      <c r="G93" t="s">
        <v>862</v>
      </c>
      <c r="H93">
        <v>173</v>
      </c>
      <c r="I93">
        <f t="shared" si="2"/>
        <v>86.5</v>
      </c>
    </row>
  </sheetData>
  <sortState xmlns:xlrd2="http://schemas.microsoft.com/office/spreadsheetml/2017/richdata2" ref="F2:H93">
    <sortCondition descending="1" ref="H2:H93"/>
  </sortState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2E470-76D9-4D3A-A3AD-A392B081195C}">
  <dimension ref="B3:D9"/>
  <sheetViews>
    <sheetView workbookViewId="0">
      <selection activeCell="D8" sqref="B8:D8"/>
    </sheetView>
    <sheetView workbookViewId="1"/>
  </sheetViews>
  <sheetFormatPr defaultRowHeight="18"/>
  <sheetData>
    <row r="3" spans="2:4">
      <c r="B3" s="2" t="s">
        <v>1270</v>
      </c>
      <c r="C3" s="2">
        <v>272061</v>
      </c>
      <c r="D3" s="2">
        <f t="shared" ref="D3:D9" si="0">C3/2</f>
        <v>136030.5</v>
      </c>
    </row>
    <row r="4" spans="2:4">
      <c r="B4" s="2" t="s">
        <v>1191</v>
      </c>
      <c r="C4" s="2">
        <v>162483</v>
      </c>
      <c r="D4" s="2">
        <f t="shared" si="0"/>
        <v>81241.5</v>
      </c>
    </row>
    <row r="5" spans="2:4">
      <c r="B5" s="2" t="s">
        <v>1271</v>
      </c>
      <c r="C5" s="2">
        <v>38642</v>
      </c>
      <c r="D5" s="2">
        <f t="shared" si="0"/>
        <v>19321</v>
      </c>
    </row>
    <row r="6" spans="2:4">
      <c r="B6" t="s">
        <v>1267</v>
      </c>
      <c r="C6">
        <v>35057</v>
      </c>
      <c r="D6">
        <f t="shared" si="0"/>
        <v>17528.5</v>
      </c>
    </row>
    <row r="7" spans="2:4">
      <c r="B7" t="s">
        <v>1269</v>
      </c>
      <c r="C7">
        <v>29951</v>
      </c>
      <c r="D7">
        <f t="shared" si="0"/>
        <v>14975.5</v>
      </c>
    </row>
    <row r="8" spans="2:4">
      <c r="B8" s="2" t="s">
        <v>1188</v>
      </c>
      <c r="C8" s="2">
        <v>23364</v>
      </c>
      <c r="D8" s="2">
        <f t="shared" si="0"/>
        <v>11682</v>
      </c>
    </row>
    <row r="9" spans="2:4">
      <c r="B9" t="s">
        <v>1268</v>
      </c>
      <c r="C9">
        <v>21561</v>
      </c>
      <c r="D9">
        <f t="shared" si="0"/>
        <v>10780.5</v>
      </c>
    </row>
  </sheetData>
  <sortState xmlns:xlrd2="http://schemas.microsoft.com/office/spreadsheetml/2017/richdata2" ref="B3:D9">
    <sortCondition descending="1" ref="D3:D9"/>
  </sortState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815FD-B6B8-45DC-A09F-933A77613C1A}">
  <dimension ref="B2:D30"/>
  <sheetViews>
    <sheetView workbookViewId="0"/>
    <sheetView workbookViewId="1"/>
  </sheetViews>
  <sheetFormatPr defaultRowHeight="18"/>
  <sheetData>
    <row r="2" spans="2:4">
      <c r="B2" s="2" t="s">
        <v>471</v>
      </c>
      <c r="C2" s="3">
        <v>140418</v>
      </c>
      <c r="D2" s="2">
        <f t="shared" ref="D2:D30" si="0">C2/2</f>
        <v>70209</v>
      </c>
    </row>
    <row r="3" spans="2:4">
      <c r="B3" s="2" t="s">
        <v>161</v>
      </c>
      <c r="C3" s="3">
        <v>138633</v>
      </c>
      <c r="D3" s="2">
        <f t="shared" si="0"/>
        <v>69316.5</v>
      </c>
    </row>
    <row r="4" spans="2:4">
      <c r="B4" s="2" t="s">
        <v>472</v>
      </c>
      <c r="C4" s="3">
        <v>118374</v>
      </c>
      <c r="D4" s="2">
        <f t="shared" si="0"/>
        <v>59187</v>
      </c>
    </row>
    <row r="5" spans="2:4">
      <c r="B5" s="2" t="s">
        <v>473</v>
      </c>
      <c r="C5" s="3">
        <v>92547</v>
      </c>
      <c r="D5" s="2">
        <f t="shared" si="0"/>
        <v>46273.5</v>
      </c>
    </row>
    <row r="6" spans="2:4">
      <c r="B6" s="2" t="s">
        <v>474</v>
      </c>
      <c r="C6" s="3">
        <v>65681</v>
      </c>
      <c r="D6" s="2">
        <f t="shared" si="0"/>
        <v>32840.5</v>
      </c>
    </row>
    <row r="7" spans="2:4">
      <c r="B7" s="2" t="s">
        <v>153</v>
      </c>
      <c r="C7" s="3">
        <v>63506</v>
      </c>
      <c r="D7" s="2">
        <f t="shared" si="0"/>
        <v>31753</v>
      </c>
    </row>
    <row r="8" spans="2:4">
      <c r="B8" t="s">
        <v>476</v>
      </c>
      <c r="C8" s="1">
        <v>56935</v>
      </c>
      <c r="D8">
        <f t="shared" si="0"/>
        <v>28467.5</v>
      </c>
    </row>
    <row r="9" spans="2:4">
      <c r="B9" t="s">
        <v>480</v>
      </c>
      <c r="C9" s="1">
        <v>45920</v>
      </c>
      <c r="D9">
        <f t="shared" si="0"/>
        <v>22960</v>
      </c>
    </row>
    <row r="10" spans="2:4">
      <c r="B10" t="s">
        <v>475</v>
      </c>
      <c r="C10" s="1">
        <v>43752</v>
      </c>
      <c r="D10">
        <f t="shared" si="0"/>
        <v>21876</v>
      </c>
    </row>
    <row r="11" spans="2:4">
      <c r="B11" t="s">
        <v>478</v>
      </c>
      <c r="C11" s="1">
        <v>43655</v>
      </c>
      <c r="D11">
        <f t="shared" si="0"/>
        <v>21827.5</v>
      </c>
    </row>
    <row r="12" spans="2:4">
      <c r="B12" t="s">
        <v>477</v>
      </c>
      <c r="C12" s="1">
        <v>42694</v>
      </c>
      <c r="D12">
        <f t="shared" si="0"/>
        <v>21347</v>
      </c>
    </row>
    <row r="13" spans="2:4">
      <c r="B13" t="s">
        <v>479</v>
      </c>
      <c r="C13" s="1">
        <v>40599</v>
      </c>
      <c r="D13">
        <f t="shared" si="0"/>
        <v>20299.5</v>
      </c>
    </row>
    <row r="14" spans="2:4">
      <c r="B14" s="2" t="s">
        <v>481</v>
      </c>
      <c r="C14" s="3">
        <v>36707</v>
      </c>
      <c r="D14" s="2">
        <f t="shared" si="0"/>
        <v>18353.5</v>
      </c>
    </row>
    <row r="15" spans="2:4">
      <c r="B15" t="s">
        <v>482</v>
      </c>
      <c r="C15" s="1">
        <v>35636</v>
      </c>
      <c r="D15">
        <f t="shared" si="0"/>
        <v>17818</v>
      </c>
    </row>
    <row r="16" spans="2:4">
      <c r="B16" t="s">
        <v>483</v>
      </c>
      <c r="C16" s="1">
        <v>34711</v>
      </c>
      <c r="D16">
        <f t="shared" si="0"/>
        <v>17355.5</v>
      </c>
    </row>
    <row r="17" spans="2:4">
      <c r="B17" t="s">
        <v>487</v>
      </c>
      <c r="C17" s="1">
        <v>34158</v>
      </c>
      <c r="D17">
        <f t="shared" si="0"/>
        <v>17079</v>
      </c>
    </row>
    <row r="18" spans="2:4">
      <c r="B18" t="s">
        <v>484</v>
      </c>
      <c r="C18" s="1">
        <v>33670</v>
      </c>
      <c r="D18">
        <f t="shared" si="0"/>
        <v>16835</v>
      </c>
    </row>
    <row r="19" spans="2:4">
      <c r="B19" t="s">
        <v>486</v>
      </c>
      <c r="C19" s="1">
        <v>27758</v>
      </c>
      <c r="D19">
        <f t="shared" si="0"/>
        <v>13879</v>
      </c>
    </row>
    <row r="20" spans="2:4">
      <c r="B20" t="s">
        <v>495</v>
      </c>
      <c r="C20" s="1">
        <v>27692</v>
      </c>
      <c r="D20">
        <f t="shared" si="0"/>
        <v>13846</v>
      </c>
    </row>
    <row r="21" spans="2:4">
      <c r="B21" t="s">
        <v>489</v>
      </c>
      <c r="C21" s="1">
        <v>26454</v>
      </c>
      <c r="D21">
        <f t="shared" si="0"/>
        <v>13227</v>
      </c>
    </row>
    <row r="22" spans="2:4">
      <c r="B22" t="s">
        <v>488</v>
      </c>
      <c r="C22" s="1">
        <v>25711</v>
      </c>
      <c r="D22">
        <f t="shared" si="0"/>
        <v>12855.5</v>
      </c>
    </row>
    <row r="23" spans="2:4">
      <c r="B23" t="s">
        <v>490</v>
      </c>
      <c r="C23" s="1">
        <v>25119</v>
      </c>
      <c r="D23">
        <f t="shared" si="0"/>
        <v>12559.5</v>
      </c>
    </row>
    <row r="24" spans="2:4">
      <c r="B24" t="s">
        <v>491</v>
      </c>
      <c r="C24" s="1">
        <v>24622</v>
      </c>
      <c r="D24">
        <f t="shared" si="0"/>
        <v>12311</v>
      </c>
    </row>
    <row r="25" spans="2:4">
      <c r="B25" t="s">
        <v>485</v>
      </c>
      <c r="C25" s="1">
        <v>24182</v>
      </c>
      <c r="D25">
        <f t="shared" si="0"/>
        <v>12091</v>
      </c>
    </row>
    <row r="26" spans="2:4">
      <c r="B26" t="s">
        <v>492</v>
      </c>
      <c r="C26" s="1">
        <v>23749</v>
      </c>
      <c r="D26">
        <f t="shared" si="0"/>
        <v>11874.5</v>
      </c>
    </row>
    <row r="27" spans="2:4">
      <c r="B27" t="s">
        <v>494</v>
      </c>
      <c r="C27" s="1">
        <v>22384</v>
      </c>
      <c r="D27">
        <f t="shared" si="0"/>
        <v>11192</v>
      </c>
    </row>
    <row r="28" spans="2:4">
      <c r="B28" t="s">
        <v>493</v>
      </c>
      <c r="C28" s="1">
        <v>21953</v>
      </c>
      <c r="D28">
        <f t="shared" si="0"/>
        <v>10976.5</v>
      </c>
    </row>
    <row r="29" spans="2:4">
      <c r="B29" t="s">
        <v>496</v>
      </c>
      <c r="C29" s="1">
        <v>20895</v>
      </c>
      <c r="D29">
        <f t="shared" si="0"/>
        <v>10447.5</v>
      </c>
    </row>
    <row r="30" spans="2:4">
      <c r="B30" t="s">
        <v>497</v>
      </c>
      <c r="C30" s="1">
        <v>20853</v>
      </c>
      <c r="D30">
        <f t="shared" si="0"/>
        <v>10426.5</v>
      </c>
    </row>
  </sheetData>
  <sortState xmlns:xlrd2="http://schemas.microsoft.com/office/spreadsheetml/2017/richdata2" ref="A2:D30">
    <sortCondition descending="1" ref="C2:C30"/>
  </sortState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CB52-02D3-400C-ACBC-8358D84D0496}">
  <dimension ref="B2:D29"/>
  <sheetViews>
    <sheetView workbookViewId="0"/>
    <sheetView workbookViewId="1"/>
  </sheetViews>
  <sheetFormatPr defaultRowHeight="18"/>
  <sheetData>
    <row r="2" spans="2:4">
      <c r="B2" s="2" t="s">
        <v>498</v>
      </c>
      <c r="C2" s="3">
        <v>451568</v>
      </c>
      <c r="D2" s="2">
        <f t="shared" ref="D2" si="0">C2/2</f>
        <v>225784</v>
      </c>
    </row>
    <row r="3" spans="2:4">
      <c r="B3" s="2" t="s">
        <v>500</v>
      </c>
      <c r="C3" s="3">
        <v>99076</v>
      </c>
      <c r="D3" s="2">
        <f t="shared" ref="D3:D21" si="1">C3/2</f>
        <v>49538</v>
      </c>
    </row>
    <row r="4" spans="2:4">
      <c r="B4" s="2" t="s">
        <v>499</v>
      </c>
      <c r="C4" s="3">
        <v>94699</v>
      </c>
      <c r="D4" s="2">
        <f t="shared" si="1"/>
        <v>47349.5</v>
      </c>
    </row>
    <row r="5" spans="2:4">
      <c r="B5" s="2" t="s">
        <v>501</v>
      </c>
      <c r="C5" s="3">
        <v>76881</v>
      </c>
      <c r="D5" s="2">
        <f t="shared" si="1"/>
        <v>38440.5</v>
      </c>
    </row>
    <row r="6" spans="2:4">
      <c r="B6" s="2" t="s">
        <v>503</v>
      </c>
      <c r="C6" s="3">
        <v>68801</v>
      </c>
      <c r="D6" s="2">
        <f t="shared" si="1"/>
        <v>34400.5</v>
      </c>
    </row>
    <row r="7" spans="2:4">
      <c r="B7" t="s">
        <v>502</v>
      </c>
      <c r="C7" s="1">
        <v>67185</v>
      </c>
      <c r="D7">
        <f t="shared" si="1"/>
        <v>33592.5</v>
      </c>
    </row>
    <row r="8" spans="2:4">
      <c r="B8" t="s">
        <v>504</v>
      </c>
      <c r="C8" s="1">
        <v>55747</v>
      </c>
      <c r="D8">
        <f t="shared" si="1"/>
        <v>27873.5</v>
      </c>
    </row>
    <row r="9" spans="2:4">
      <c r="B9" t="s">
        <v>505</v>
      </c>
      <c r="C9" s="1">
        <v>53322</v>
      </c>
      <c r="D9">
        <f t="shared" si="1"/>
        <v>26661</v>
      </c>
    </row>
    <row r="10" spans="2:4">
      <c r="B10" t="s">
        <v>507</v>
      </c>
      <c r="C10" s="1">
        <v>45767</v>
      </c>
      <c r="D10">
        <f t="shared" si="1"/>
        <v>22883.5</v>
      </c>
    </row>
    <row r="11" spans="2:4">
      <c r="B11" t="s">
        <v>510</v>
      </c>
      <c r="C11" s="1">
        <v>43059</v>
      </c>
      <c r="D11">
        <f t="shared" si="1"/>
        <v>21529.5</v>
      </c>
    </row>
    <row r="12" spans="2:4">
      <c r="B12" t="s">
        <v>508</v>
      </c>
      <c r="C12" s="1">
        <v>43041</v>
      </c>
      <c r="D12">
        <f t="shared" si="1"/>
        <v>21520.5</v>
      </c>
    </row>
    <row r="13" spans="2:4">
      <c r="B13" t="s">
        <v>509</v>
      </c>
      <c r="C13" s="1">
        <v>42613</v>
      </c>
      <c r="D13">
        <f t="shared" si="1"/>
        <v>21306.5</v>
      </c>
    </row>
    <row r="14" spans="2:4">
      <c r="B14" t="s">
        <v>511</v>
      </c>
      <c r="C14" s="1">
        <v>41104</v>
      </c>
      <c r="D14">
        <f t="shared" si="1"/>
        <v>20552</v>
      </c>
    </row>
    <row r="15" spans="2:4">
      <c r="B15" t="s">
        <v>515</v>
      </c>
      <c r="C15" s="1">
        <v>39188</v>
      </c>
      <c r="D15">
        <f t="shared" si="1"/>
        <v>19594</v>
      </c>
    </row>
    <row r="16" spans="2:4">
      <c r="B16" t="s">
        <v>513</v>
      </c>
      <c r="C16" s="1">
        <v>39177</v>
      </c>
      <c r="D16">
        <f t="shared" si="1"/>
        <v>19588.5</v>
      </c>
    </row>
    <row r="17" spans="2:4">
      <c r="B17" t="s">
        <v>1292</v>
      </c>
      <c r="C17" s="1">
        <v>38675</v>
      </c>
      <c r="D17">
        <f t="shared" si="1"/>
        <v>19337.5</v>
      </c>
    </row>
    <row r="18" spans="2:4">
      <c r="B18" t="s">
        <v>506</v>
      </c>
      <c r="C18" s="1">
        <v>38538</v>
      </c>
      <c r="D18">
        <f t="shared" si="1"/>
        <v>19269</v>
      </c>
    </row>
    <row r="19" spans="2:4">
      <c r="B19" t="s">
        <v>213</v>
      </c>
      <c r="C19" s="1">
        <v>38480</v>
      </c>
      <c r="D19">
        <f t="shared" si="1"/>
        <v>19240</v>
      </c>
    </row>
    <row r="20" spans="2:4">
      <c r="B20" t="s">
        <v>512</v>
      </c>
      <c r="C20" s="1">
        <v>38441</v>
      </c>
      <c r="D20">
        <f t="shared" si="1"/>
        <v>19220.5</v>
      </c>
    </row>
    <row r="21" spans="2:4">
      <c r="B21" t="s">
        <v>514</v>
      </c>
      <c r="C21" s="1">
        <v>37652</v>
      </c>
      <c r="D21">
        <f t="shared" si="1"/>
        <v>18826</v>
      </c>
    </row>
    <row r="22" spans="2:4">
      <c r="C22" s="1"/>
    </row>
    <row r="23" spans="2:4">
      <c r="C23" s="1"/>
    </row>
    <row r="24" spans="2:4">
      <c r="C24" s="1"/>
    </row>
    <row r="25" spans="2:4">
      <c r="C25" s="1"/>
    </row>
    <row r="26" spans="2:4">
      <c r="C26" s="1"/>
    </row>
    <row r="27" spans="2:4">
      <c r="C27" s="1"/>
    </row>
    <row r="28" spans="2:4">
      <c r="C28" s="1"/>
    </row>
    <row r="29" spans="2:4">
      <c r="C29" s="1"/>
    </row>
  </sheetData>
  <sortState xmlns:xlrd2="http://schemas.microsoft.com/office/spreadsheetml/2017/richdata2" ref="B3:D21">
    <sortCondition descending="1" ref="C12:C21"/>
  </sortState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63C5B-E129-4ECF-9A95-30203F178413}">
  <dimension ref="A2:I30"/>
  <sheetViews>
    <sheetView workbookViewId="0">
      <selection activeCell="B7" sqref="B7:D7"/>
    </sheetView>
    <sheetView workbookViewId="1"/>
  </sheetViews>
  <sheetFormatPr defaultRowHeight="18"/>
  <sheetData>
    <row r="2" spans="1:9">
      <c r="A2" t="s">
        <v>150</v>
      </c>
      <c r="B2" s="2" t="s">
        <v>498</v>
      </c>
      <c r="C2" s="3">
        <v>159663</v>
      </c>
      <c r="D2" s="2">
        <f t="shared" ref="D2:D14" si="0">C2/2</f>
        <v>79831.5</v>
      </c>
      <c r="G2" t="s">
        <v>1421</v>
      </c>
      <c r="H2">
        <v>6214</v>
      </c>
      <c r="I2">
        <f t="shared" ref="I2:I5" si="1">H2/2</f>
        <v>3107</v>
      </c>
    </row>
    <row r="3" spans="1:9">
      <c r="A3" t="s">
        <v>152</v>
      </c>
      <c r="B3" s="2" t="s">
        <v>500</v>
      </c>
      <c r="C3" s="3">
        <v>107270</v>
      </c>
      <c r="D3" s="2">
        <f t="shared" si="0"/>
        <v>53635</v>
      </c>
      <c r="G3" t="s">
        <v>1422</v>
      </c>
      <c r="H3">
        <v>16845</v>
      </c>
      <c r="I3">
        <f t="shared" si="1"/>
        <v>8422.5</v>
      </c>
    </row>
    <row r="4" spans="1:9">
      <c r="A4" t="s">
        <v>154</v>
      </c>
      <c r="B4" t="s">
        <v>516</v>
      </c>
      <c r="C4" s="1">
        <v>53843</v>
      </c>
      <c r="D4">
        <f t="shared" si="0"/>
        <v>26921.5</v>
      </c>
      <c r="G4" t="s">
        <v>1423</v>
      </c>
      <c r="H4">
        <v>24742</v>
      </c>
      <c r="I4">
        <f t="shared" si="1"/>
        <v>12371</v>
      </c>
    </row>
    <row r="5" spans="1:9">
      <c r="A5" t="s">
        <v>156</v>
      </c>
      <c r="B5" t="s">
        <v>179</v>
      </c>
      <c r="C5" s="1">
        <v>40586</v>
      </c>
      <c r="D5">
        <f t="shared" si="0"/>
        <v>20293</v>
      </c>
      <c r="G5" t="s">
        <v>1424</v>
      </c>
      <c r="H5">
        <v>22566</v>
      </c>
      <c r="I5">
        <f t="shared" si="1"/>
        <v>11283</v>
      </c>
    </row>
    <row r="6" spans="1:9">
      <c r="A6" t="s">
        <v>158</v>
      </c>
      <c r="B6" t="s">
        <v>517</v>
      </c>
      <c r="C6" s="1">
        <v>46673</v>
      </c>
      <c r="D6">
        <f t="shared" si="0"/>
        <v>23336.5</v>
      </c>
    </row>
    <row r="7" spans="1:9">
      <c r="A7" t="s">
        <v>160</v>
      </c>
      <c r="B7" s="2" t="s">
        <v>195</v>
      </c>
      <c r="C7" s="3">
        <v>40831</v>
      </c>
      <c r="D7" s="2">
        <f t="shared" si="0"/>
        <v>20415.5</v>
      </c>
    </row>
    <row r="8" spans="1:9">
      <c r="A8" t="s">
        <v>162</v>
      </c>
      <c r="B8" t="s">
        <v>518</v>
      </c>
      <c r="C8" s="1">
        <v>33775</v>
      </c>
      <c r="D8">
        <f t="shared" si="0"/>
        <v>16887.5</v>
      </c>
    </row>
    <row r="9" spans="1:9">
      <c r="A9" t="s">
        <v>164</v>
      </c>
      <c r="B9" t="s">
        <v>519</v>
      </c>
      <c r="C9" s="1">
        <v>32293</v>
      </c>
      <c r="D9">
        <f t="shared" si="0"/>
        <v>16146.5</v>
      </c>
    </row>
    <row r="10" spans="1:9">
      <c r="B10" t="s">
        <v>1298</v>
      </c>
      <c r="C10" s="1">
        <v>17974</v>
      </c>
      <c r="D10">
        <f t="shared" si="0"/>
        <v>8987</v>
      </c>
    </row>
    <row r="11" spans="1:9">
      <c r="B11" t="s">
        <v>1300</v>
      </c>
      <c r="C11" s="1">
        <v>36293</v>
      </c>
      <c r="D11">
        <f t="shared" si="0"/>
        <v>18146.5</v>
      </c>
      <c r="E11">
        <v>35339.5</v>
      </c>
    </row>
    <row r="12" spans="1:9">
      <c r="B12" t="s">
        <v>1301</v>
      </c>
      <c r="C12" s="1">
        <v>34386</v>
      </c>
      <c r="D12">
        <f t="shared" si="0"/>
        <v>17193</v>
      </c>
    </row>
    <row r="13" spans="1:9">
      <c r="B13" t="s">
        <v>1302</v>
      </c>
      <c r="C13" s="1">
        <v>25567</v>
      </c>
      <c r="D13">
        <f t="shared" si="0"/>
        <v>12783.5</v>
      </c>
    </row>
    <row r="14" spans="1:9">
      <c r="B14" t="s">
        <v>1303</v>
      </c>
      <c r="C14" s="1">
        <v>22835</v>
      </c>
      <c r="D14">
        <f t="shared" si="0"/>
        <v>11417.5</v>
      </c>
    </row>
    <row r="15" spans="1:9">
      <c r="C15" s="1"/>
    </row>
    <row r="16" spans="1:9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  <row r="30" spans="3:3">
      <c r="C30" s="1"/>
    </row>
  </sheetData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638BF-6358-43EA-8481-5ECEEE6D6B0B}">
  <dimension ref="B2:D16"/>
  <sheetViews>
    <sheetView workbookViewId="0"/>
    <sheetView workbookViewId="1"/>
  </sheetViews>
  <sheetFormatPr defaultRowHeight="18"/>
  <sheetData>
    <row r="2" spans="2:4">
      <c r="B2" s="2" t="s">
        <v>159</v>
      </c>
      <c r="C2" s="3">
        <v>129938</v>
      </c>
      <c r="D2" s="2">
        <f t="shared" ref="D2:D16" si="0">C2/2</f>
        <v>64969</v>
      </c>
    </row>
    <row r="3" spans="2:4">
      <c r="B3" s="2" t="s">
        <v>520</v>
      </c>
      <c r="C3" s="3">
        <v>81442</v>
      </c>
      <c r="D3" s="2">
        <f t="shared" si="0"/>
        <v>40721</v>
      </c>
    </row>
    <row r="4" spans="2:4">
      <c r="B4" t="s">
        <v>1207</v>
      </c>
      <c r="C4" s="1">
        <v>70819</v>
      </c>
      <c r="D4">
        <f t="shared" si="0"/>
        <v>35409.5</v>
      </c>
    </row>
    <row r="5" spans="2:4">
      <c r="B5" t="s">
        <v>1208</v>
      </c>
      <c r="C5" s="1">
        <v>47388</v>
      </c>
      <c r="D5">
        <f t="shared" si="0"/>
        <v>23694</v>
      </c>
    </row>
    <row r="6" spans="2:4">
      <c r="B6" s="2" t="s">
        <v>521</v>
      </c>
      <c r="C6" s="3">
        <v>46778</v>
      </c>
      <c r="D6" s="2">
        <f t="shared" si="0"/>
        <v>23389</v>
      </c>
    </row>
    <row r="7" spans="2:4">
      <c r="B7" t="s">
        <v>1205</v>
      </c>
      <c r="C7" s="1">
        <v>46297</v>
      </c>
      <c r="D7">
        <f t="shared" si="0"/>
        <v>23148.5</v>
      </c>
    </row>
    <row r="8" spans="2:4">
      <c r="B8" t="s">
        <v>1206</v>
      </c>
      <c r="C8" s="1">
        <v>44082</v>
      </c>
      <c r="D8">
        <f t="shared" si="0"/>
        <v>22041</v>
      </c>
    </row>
    <row r="9" spans="2:4">
      <c r="B9" t="s">
        <v>522</v>
      </c>
      <c r="C9" s="1">
        <v>39065</v>
      </c>
      <c r="D9">
        <f t="shared" si="0"/>
        <v>19532.5</v>
      </c>
    </row>
    <row r="10" spans="2:4">
      <c r="B10" t="s">
        <v>523</v>
      </c>
      <c r="C10" s="1">
        <v>32953</v>
      </c>
      <c r="D10">
        <f t="shared" si="0"/>
        <v>16476.5</v>
      </c>
    </row>
    <row r="11" spans="2:4">
      <c r="B11" t="s">
        <v>524</v>
      </c>
      <c r="C11" s="1">
        <v>32140</v>
      </c>
      <c r="D11">
        <f t="shared" si="0"/>
        <v>16070</v>
      </c>
    </row>
    <row r="12" spans="2:4">
      <c r="B12" t="s">
        <v>526</v>
      </c>
      <c r="C12" s="1">
        <v>27391</v>
      </c>
      <c r="D12">
        <f t="shared" si="0"/>
        <v>13695.5</v>
      </c>
    </row>
    <row r="13" spans="2:4">
      <c r="B13" t="s">
        <v>525</v>
      </c>
      <c r="C13" s="1">
        <v>27063</v>
      </c>
      <c r="D13">
        <f t="shared" si="0"/>
        <v>13531.5</v>
      </c>
    </row>
    <row r="14" spans="2:4">
      <c r="B14" t="s">
        <v>1209</v>
      </c>
      <c r="C14" s="1">
        <v>25044</v>
      </c>
      <c r="D14">
        <f t="shared" si="0"/>
        <v>12522</v>
      </c>
    </row>
    <row r="15" spans="2:4">
      <c r="B15" t="s">
        <v>1245</v>
      </c>
      <c r="C15" s="1">
        <v>41460</v>
      </c>
      <c r="D15">
        <f t="shared" si="0"/>
        <v>20730</v>
      </c>
    </row>
    <row r="16" spans="2:4">
      <c r="B16" t="s">
        <v>1335</v>
      </c>
      <c r="C16" s="1">
        <v>3423</v>
      </c>
      <c r="D16">
        <f t="shared" si="0"/>
        <v>1711.5</v>
      </c>
    </row>
  </sheetData>
  <sortState xmlns:xlrd2="http://schemas.microsoft.com/office/spreadsheetml/2017/richdata2" ref="B2:D14">
    <sortCondition descending="1" ref="C2:C14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BD2F-37F6-43D1-B848-176879F9B3EF}">
  <dimension ref="A1:M204"/>
  <sheetViews>
    <sheetView topLeftCell="A98" workbookViewId="0">
      <selection activeCell="F108" sqref="F108"/>
    </sheetView>
    <sheetView workbookViewId="1"/>
  </sheetViews>
  <sheetFormatPr defaultRowHeight="18"/>
  <sheetData>
    <row r="1" spans="1:13">
      <c r="A1" t="s">
        <v>898</v>
      </c>
    </row>
    <row r="2" spans="1:13">
      <c r="A2" s="2">
        <v>1</v>
      </c>
      <c r="B2" s="2" t="s">
        <v>0</v>
      </c>
      <c r="C2" s="3">
        <v>293190</v>
      </c>
      <c r="D2" s="3">
        <v>309367</v>
      </c>
      <c r="E2" s="3">
        <v>602558</v>
      </c>
      <c r="F2" s="2">
        <f>VLOOKUP(B2,$I$2:$L$101,4,FALSE)</f>
        <v>650602</v>
      </c>
      <c r="H2">
        <v>1</v>
      </c>
      <c r="I2" t="s">
        <v>0</v>
      </c>
      <c r="J2" s="1">
        <v>326731</v>
      </c>
      <c r="K2" s="1">
        <v>323870</v>
      </c>
      <c r="L2" s="1">
        <v>650602</v>
      </c>
      <c r="M2">
        <v>108</v>
      </c>
    </row>
    <row r="3" spans="1:13">
      <c r="A3" s="2">
        <v>2</v>
      </c>
      <c r="B3" s="2" t="s">
        <v>1</v>
      </c>
      <c r="C3" s="3">
        <v>202273</v>
      </c>
      <c r="D3" s="3">
        <v>256518</v>
      </c>
      <c r="E3" s="3">
        <v>458791</v>
      </c>
      <c r="F3" s="2">
        <f t="shared" ref="F3:F66" si="0">VLOOKUP(B3,$I$2:$L$101,4,FALSE)</f>
        <v>489933</v>
      </c>
      <c r="H3">
        <v>2</v>
      </c>
      <c r="I3" t="s">
        <v>1</v>
      </c>
      <c r="J3" s="1">
        <v>222760</v>
      </c>
      <c r="K3" s="1">
        <v>267173</v>
      </c>
      <c r="L3" s="1">
        <v>489933</v>
      </c>
      <c r="M3">
        <v>106.8</v>
      </c>
    </row>
    <row r="4" spans="1:13">
      <c r="A4" s="2">
        <v>3</v>
      </c>
      <c r="B4" s="2" t="s">
        <v>2</v>
      </c>
      <c r="C4" s="3">
        <v>182209</v>
      </c>
      <c r="D4" s="3">
        <v>164449</v>
      </c>
      <c r="E4" s="3">
        <v>346658</v>
      </c>
      <c r="F4" s="2">
        <f t="shared" si="0"/>
        <v>403831</v>
      </c>
      <c r="H4">
        <v>3</v>
      </c>
      <c r="I4" t="s">
        <v>2</v>
      </c>
      <c r="J4" s="1">
        <v>224151</v>
      </c>
      <c r="K4" s="1">
        <v>179679</v>
      </c>
      <c r="L4" s="1">
        <v>403831</v>
      </c>
      <c r="M4">
        <v>116.5</v>
      </c>
    </row>
    <row r="5" spans="1:13">
      <c r="A5" s="2">
        <v>4</v>
      </c>
      <c r="B5" s="2" t="s">
        <v>3</v>
      </c>
      <c r="C5" s="3">
        <v>145726</v>
      </c>
      <c r="D5" s="3">
        <v>194810</v>
      </c>
      <c r="E5" s="3">
        <v>340536</v>
      </c>
      <c r="F5" s="2">
        <f t="shared" si="0"/>
        <v>362348</v>
      </c>
      <c r="H5">
        <v>4</v>
      </c>
      <c r="I5" t="s">
        <v>3</v>
      </c>
      <c r="J5" s="1">
        <v>159979</v>
      </c>
      <c r="K5" s="1">
        <v>202368</v>
      </c>
      <c r="L5" s="1">
        <v>362348</v>
      </c>
      <c r="M5">
        <v>106.4</v>
      </c>
    </row>
    <row r="6" spans="1:13">
      <c r="A6" s="2">
        <v>5</v>
      </c>
      <c r="B6" s="2" t="s">
        <v>4</v>
      </c>
      <c r="C6" s="3">
        <v>152740</v>
      </c>
      <c r="D6" s="3">
        <v>139891</v>
      </c>
      <c r="E6" s="3">
        <v>292631</v>
      </c>
      <c r="F6" s="2">
        <f t="shared" si="0"/>
        <v>314059</v>
      </c>
      <c r="H6">
        <v>5</v>
      </c>
      <c r="I6" t="s">
        <v>4</v>
      </c>
      <c r="J6" s="1">
        <v>166958</v>
      </c>
      <c r="K6" s="1">
        <v>147100</v>
      </c>
      <c r="L6" s="1">
        <v>314059</v>
      </c>
      <c r="M6">
        <v>107.3</v>
      </c>
    </row>
    <row r="7" spans="1:13">
      <c r="A7" s="2">
        <v>6</v>
      </c>
      <c r="B7" s="2" t="s">
        <v>5</v>
      </c>
      <c r="C7" s="3">
        <v>123857</v>
      </c>
      <c r="D7" s="3">
        <v>124792</v>
      </c>
      <c r="E7" s="3">
        <v>248650</v>
      </c>
      <c r="F7" s="2">
        <f t="shared" si="0"/>
        <v>274221</v>
      </c>
      <c r="H7">
        <v>6</v>
      </c>
      <c r="I7" t="s">
        <v>5</v>
      </c>
      <c r="J7" s="1">
        <v>140860</v>
      </c>
      <c r="K7" s="1">
        <v>133360</v>
      </c>
      <c r="L7" s="1">
        <v>274221</v>
      </c>
      <c r="M7">
        <v>110.3</v>
      </c>
    </row>
    <row r="8" spans="1:13">
      <c r="A8" s="2">
        <v>7</v>
      </c>
      <c r="B8" s="2" t="s">
        <v>6</v>
      </c>
      <c r="C8" s="3">
        <v>91881</v>
      </c>
      <c r="D8" s="3">
        <v>134367</v>
      </c>
      <c r="E8" s="3">
        <v>226249</v>
      </c>
      <c r="F8" s="2">
        <f t="shared" si="0"/>
        <v>244393</v>
      </c>
      <c r="H8">
        <v>7</v>
      </c>
      <c r="I8" t="s">
        <v>6</v>
      </c>
      <c r="J8" s="1">
        <v>104932</v>
      </c>
      <c r="K8" s="1">
        <v>139461</v>
      </c>
      <c r="L8" s="1">
        <v>244393</v>
      </c>
      <c r="M8">
        <v>108</v>
      </c>
    </row>
    <row r="9" spans="1:13">
      <c r="A9" s="2">
        <v>8</v>
      </c>
      <c r="B9" s="2" t="s">
        <v>7</v>
      </c>
      <c r="C9" s="3">
        <v>82014</v>
      </c>
      <c r="D9" s="3">
        <v>111230</v>
      </c>
      <c r="E9" s="3">
        <v>193244</v>
      </c>
      <c r="F9" s="2">
        <f t="shared" si="0"/>
        <v>219113</v>
      </c>
      <c r="H9">
        <v>8</v>
      </c>
      <c r="I9" t="s">
        <v>7</v>
      </c>
      <c r="J9" s="1">
        <v>96844</v>
      </c>
      <c r="K9" s="1">
        <v>122268</v>
      </c>
      <c r="L9" s="1">
        <v>219113</v>
      </c>
      <c r="M9">
        <v>113.4</v>
      </c>
    </row>
    <row r="10" spans="1:13">
      <c r="A10" s="2">
        <v>9</v>
      </c>
      <c r="B10" s="2" t="s">
        <v>8</v>
      </c>
      <c r="C10" s="3">
        <v>105503</v>
      </c>
      <c r="D10" s="3">
        <v>85003</v>
      </c>
      <c r="E10" s="3">
        <v>190506</v>
      </c>
      <c r="F10" s="2">
        <f t="shared" si="0"/>
        <v>211998</v>
      </c>
      <c r="H10">
        <v>9</v>
      </c>
      <c r="I10" t="s">
        <v>8</v>
      </c>
      <c r="J10" s="1">
        <v>120819</v>
      </c>
      <c r="K10" s="1">
        <v>91179</v>
      </c>
      <c r="L10" s="1">
        <v>211998</v>
      </c>
      <c r="M10">
        <v>111.3</v>
      </c>
    </row>
    <row r="11" spans="1:13">
      <c r="A11" s="2">
        <v>10</v>
      </c>
      <c r="B11" s="2" t="s">
        <v>9</v>
      </c>
      <c r="C11" s="3">
        <v>54839</v>
      </c>
      <c r="D11" s="3">
        <v>128984</v>
      </c>
      <c r="E11" s="3">
        <v>183824</v>
      </c>
      <c r="F11" s="2">
        <f t="shared" si="0"/>
        <v>193748</v>
      </c>
      <c r="H11">
        <v>10</v>
      </c>
      <c r="I11" t="s">
        <v>9</v>
      </c>
      <c r="J11" s="1">
        <v>58870</v>
      </c>
      <c r="K11" s="1">
        <v>134877</v>
      </c>
      <c r="L11" s="1">
        <v>193748</v>
      </c>
      <c r="M11">
        <v>105.4</v>
      </c>
    </row>
    <row r="12" spans="1:13">
      <c r="A12" s="2">
        <v>11</v>
      </c>
      <c r="B12" s="2" t="s">
        <v>10</v>
      </c>
      <c r="C12" s="3">
        <v>78087</v>
      </c>
      <c r="D12" s="3">
        <v>97788</v>
      </c>
      <c r="E12" s="3">
        <v>175876</v>
      </c>
      <c r="F12" s="2">
        <f t="shared" si="0"/>
        <v>187310</v>
      </c>
      <c r="H12">
        <v>11</v>
      </c>
      <c r="I12" t="s">
        <v>10</v>
      </c>
      <c r="J12" s="1">
        <v>84189</v>
      </c>
      <c r="K12" s="1">
        <v>103120</v>
      </c>
      <c r="L12" s="1">
        <v>187310</v>
      </c>
      <c r="M12">
        <v>106.5</v>
      </c>
    </row>
    <row r="13" spans="1:13">
      <c r="A13" s="2">
        <v>12</v>
      </c>
      <c r="B13" s="2" t="s">
        <v>11</v>
      </c>
      <c r="C13" s="3">
        <v>69100</v>
      </c>
      <c r="D13" s="3">
        <v>98164</v>
      </c>
      <c r="E13" s="3">
        <v>167265</v>
      </c>
      <c r="F13" s="2">
        <f t="shared" si="0"/>
        <v>175710</v>
      </c>
      <c r="H13">
        <v>12</v>
      </c>
      <c r="I13" t="s">
        <v>11</v>
      </c>
      <c r="J13" s="1">
        <v>74282</v>
      </c>
      <c r="K13" s="1">
        <v>101427</v>
      </c>
      <c r="L13" s="1">
        <v>175710</v>
      </c>
      <c r="M13">
        <v>105</v>
      </c>
    </row>
    <row r="14" spans="1:13">
      <c r="A14" s="2">
        <v>13</v>
      </c>
      <c r="B14" s="2" t="s">
        <v>12</v>
      </c>
      <c r="C14" s="3">
        <v>81554</v>
      </c>
      <c r="D14" s="3">
        <v>66222</v>
      </c>
      <c r="E14" s="3">
        <v>147777</v>
      </c>
      <c r="F14" s="2">
        <f t="shared" si="0"/>
        <v>162555</v>
      </c>
      <c r="H14">
        <v>13</v>
      </c>
      <c r="I14" t="s">
        <v>12</v>
      </c>
      <c r="J14" s="1">
        <v>93888</v>
      </c>
      <c r="K14" s="1">
        <v>68666</v>
      </c>
      <c r="L14" s="1">
        <v>162555</v>
      </c>
      <c r="M14">
        <v>110</v>
      </c>
    </row>
    <row r="15" spans="1:13">
      <c r="A15" s="2">
        <v>14</v>
      </c>
      <c r="B15" s="2" t="s">
        <v>13</v>
      </c>
      <c r="C15" s="3">
        <v>67541</v>
      </c>
      <c r="D15" s="3">
        <v>76916</v>
      </c>
      <c r="E15" s="3">
        <v>144457</v>
      </c>
      <c r="F15" s="2">
        <f t="shared" si="0"/>
        <v>150628</v>
      </c>
      <c r="H15">
        <v>14</v>
      </c>
      <c r="I15" t="s">
        <v>13</v>
      </c>
      <c r="J15" s="1">
        <v>71985</v>
      </c>
      <c r="K15" s="1">
        <v>78642</v>
      </c>
      <c r="L15" s="1">
        <v>150628</v>
      </c>
      <c r="M15">
        <v>104.3</v>
      </c>
    </row>
    <row r="16" spans="1:13">
      <c r="A16" s="2">
        <v>15</v>
      </c>
      <c r="B16" s="2" t="s">
        <v>14</v>
      </c>
      <c r="C16" s="3">
        <v>48726</v>
      </c>
      <c r="D16" s="3">
        <v>71215</v>
      </c>
      <c r="E16" s="3">
        <v>119941</v>
      </c>
      <c r="F16" s="2">
        <f t="shared" si="0"/>
        <v>125955</v>
      </c>
      <c r="H16">
        <v>15</v>
      </c>
      <c r="I16" t="s">
        <v>18</v>
      </c>
      <c r="J16" s="1">
        <v>56078</v>
      </c>
      <c r="K16" s="1">
        <v>78448</v>
      </c>
      <c r="L16" s="1">
        <v>134526</v>
      </c>
      <c r="M16">
        <v>113.5</v>
      </c>
    </row>
    <row r="17" spans="1:13">
      <c r="A17" s="2">
        <v>16</v>
      </c>
      <c r="B17" s="2" t="s">
        <v>15</v>
      </c>
      <c r="C17" s="3">
        <v>50015</v>
      </c>
      <c r="D17" s="3">
        <v>69830</v>
      </c>
      <c r="E17" s="3">
        <v>119846</v>
      </c>
      <c r="F17" s="2">
        <f t="shared" si="0"/>
        <v>126079</v>
      </c>
      <c r="H17">
        <v>16</v>
      </c>
      <c r="I17" t="s">
        <v>21</v>
      </c>
      <c r="J17" s="1">
        <v>53917</v>
      </c>
      <c r="K17" s="1">
        <v>72749</v>
      </c>
      <c r="L17" s="1">
        <v>126667</v>
      </c>
      <c r="M17">
        <v>112.2</v>
      </c>
    </row>
    <row r="18" spans="1:13">
      <c r="A18" s="2">
        <v>17</v>
      </c>
      <c r="B18" s="2" t="s">
        <v>16</v>
      </c>
      <c r="C18" s="3">
        <v>43847</v>
      </c>
      <c r="D18" s="3">
        <v>75382</v>
      </c>
      <c r="E18" s="3">
        <v>119230</v>
      </c>
      <c r="F18" s="2">
        <f t="shared" si="0"/>
        <v>125534</v>
      </c>
      <c r="H18">
        <v>17</v>
      </c>
      <c r="I18" t="s">
        <v>15</v>
      </c>
      <c r="J18" s="1">
        <v>53499</v>
      </c>
      <c r="K18" s="1">
        <v>72580</v>
      </c>
      <c r="L18" s="1">
        <v>126079</v>
      </c>
      <c r="M18">
        <v>105.2</v>
      </c>
    </row>
    <row r="19" spans="1:13">
      <c r="A19" s="2">
        <v>18</v>
      </c>
      <c r="B19" s="2" t="s">
        <v>17</v>
      </c>
      <c r="C19" s="3">
        <v>54583</v>
      </c>
      <c r="D19" s="3">
        <v>64281</v>
      </c>
      <c r="E19" s="3">
        <v>118865</v>
      </c>
      <c r="F19" s="2">
        <f t="shared" si="0"/>
        <v>125127</v>
      </c>
      <c r="H19">
        <v>18</v>
      </c>
      <c r="I19" t="s">
        <v>14</v>
      </c>
      <c r="J19" s="1">
        <v>52171</v>
      </c>
      <c r="K19" s="1">
        <v>73784</v>
      </c>
      <c r="L19" s="1">
        <v>125955</v>
      </c>
      <c r="M19">
        <v>105</v>
      </c>
    </row>
    <row r="20" spans="1:13">
      <c r="A20" s="2">
        <v>19</v>
      </c>
      <c r="B20" s="2" t="s">
        <v>18</v>
      </c>
      <c r="C20" s="3">
        <v>48700</v>
      </c>
      <c r="D20" s="3">
        <v>69789</v>
      </c>
      <c r="E20" s="3">
        <v>118489</v>
      </c>
      <c r="F20" s="2">
        <f t="shared" si="0"/>
        <v>134526</v>
      </c>
      <c r="H20">
        <v>19</v>
      </c>
      <c r="I20" t="s">
        <v>16</v>
      </c>
      <c r="J20" s="1">
        <v>47428</v>
      </c>
      <c r="K20" s="1">
        <v>78106</v>
      </c>
      <c r="L20" s="1">
        <v>125534</v>
      </c>
      <c r="M20">
        <v>105.3</v>
      </c>
    </row>
    <row r="21" spans="1:13">
      <c r="A21" s="2">
        <v>20</v>
      </c>
      <c r="B21" s="2" t="s">
        <v>19</v>
      </c>
      <c r="C21" s="3">
        <v>56608</v>
      </c>
      <c r="D21" s="3">
        <v>60129</v>
      </c>
      <c r="E21" s="3">
        <v>116738</v>
      </c>
      <c r="F21" s="2">
        <f t="shared" si="0"/>
        <v>125532</v>
      </c>
      <c r="H21">
        <v>20</v>
      </c>
      <c r="I21" t="s">
        <v>19</v>
      </c>
      <c r="J21" s="1">
        <v>62316</v>
      </c>
      <c r="K21" s="1">
        <v>63215</v>
      </c>
      <c r="L21" s="1">
        <v>125532</v>
      </c>
      <c r="M21">
        <v>107.5</v>
      </c>
    </row>
    <row r="22" spans="1:13">
      <c r="A22" s="2">
        <v>21</v>
      </c>
      <c r="B22" s="2" t="s">
        <v>20</v>
      </c>
      <c r="C22" s="3">
        <v>44244</v>
      </c>
      <c r="D22" s="3">
        <v>69401</v>
      </c>
      <c r="E22" s="3">
        <v>113646</v>
      </c>
      <c r="F22" s="2">
        <f t="shared" si="0"/>
        <v>121107</v>
      </c>
      <c r="H22">
        <v>21</v>
      </c>
      <c r="I22" t="s">
        <v>17</v>
      </c>
      <c r="J22" s="1">
        <v>58795</v>
      </c>
      <c r="K22" s="1">
        <v>66331</v>
      </c>
      <c r="L22" s="1">
        <v>125127</v>
      </c>
      <c r="M22">
        <v>105.3</v>
      </c>
    </row>
    <row r="23" spans="1:13">
      <c r="A23" s="2">
        <v>22</v>
      </c>
      <c r="B23" s="2" t="s">
        <v>21</v>
      </c>
      <c r="C23" s="3">
        <v>46206</v>
      </c>
      <c r="D23" s="3">
        <v>66661</v>
      </c>
      <c r="E23" s="3">
        <v>112867</v>
      </c>
      <c r="F23" s="2">
        <f t="shared" si="0"/>
        <v>126667</v>
      </c>
      <c r="H23">
        <v>22</v>
      </c>
      <c r="I23" t="s">
        <v>20</v>
      </c>
      <c r="J23" s="1">
        <v>47863</v>
      </c>
      <c r="K23" s="1">
        <v>73244</v>
      </c>
      <c r="L23" s="1">
        <v>121107</v>
      </c>
      <c r="M23">
        <v>106.6</v>
      </c>
    </row>
    <row r="24" spans="1:13">
      <c r="A24" s="2">
        <v>23</v>
      </c>
      <c r="B24" s="2" t="s">
        <v>22</v>
      </c>
      <c r="C24" s="3">
        <v>58577</v>
      </c>
      <c r="D24" s="3">
        <v>54025</v>
      </c>
      <c r="E24" s="3">
        <v>112602</v>
      </c>
      <c r="F24" s="2">
        <f t="shared" si="0"/>
        <v>121103</v>
      </c>
      <c r="H24">
        <v>23</v>
      </c>
      <c r="I24" t="s">
        <v>22</v>
      </c>
      <c r="J24" s="1">
        <v>63552</v>
      </c>
      <c r="K24" s="1">
        <v>57551</v>
      </c>
      <c r="L24" s="1">
        <v>121103</v>
      </c>
      <c r="M24">
        <v>107.5</v>
      </c>
    </row>
    <row r="25" spans="1:13">
      <c r="A25" s="2">
        <v>24</v>
      </c>
      <c r="B25" s="2" t="s">
        <v>23</v>
      </c>
      <c r="C25" s="3">
        <v>39103</v>
      </c>
      <c r="D25" s="3">
        <v>70192</v>
      </c>
      <c r="E25" s="3">
        <v>109296</v>
      </c>
      <c r="F25" s="2">
        <f t="shared" si="0"/>
        <v>119356</v>
      </c>
      <c r="H25">
        <v>24</v>
      </c>
      <c r="I25" t="s">
        <v>23</v>
      </c>
      <c r="J25" s="1">
        <v>43535</v>
      </c>
      <c r="K25" s="1">
        <v>75820</v>
      </c>
      <c r="L25" s="1">
        <v>119356</v>
      </c>
      <c r="M25">
        <v>109.2</v>
      </c>
    </row>
    <row r="26" spans="1:13">
      <c r="A26" s="2">
        <v>25</v>
      </c>
      <c r="B26" s="2" t="s">
        <v>24</v>
      </c>
      <c r="C26" s="3">
        <v>36887</v>
      </c>
      <c r="D26" s="3">
        <v>71933</v>
      </c>
      <c r="E26" s="3">
        <v>108820</v>
      </c>
      <c r="F26" s="2">
        <f t="shared" si="0"/>
        <v>114102</v>
      </c>
      <c r="H26">
        <v>25</v>
      </c>
      <c r="I26" t="s">
        <v>24</v>
      </c>
      <c r="J26" s="1">
        <v>39550</v>
      </c>
      <c r="K26" s="1">
        <v>74551</v>
      </c>
      <c r="L26" s="1">
        <v>114102</v>
      </c>
      <c r="M26">
        <v>104.9</v>
      </c>
    </row>
    <row r="27" spans="1:13">
      <c r="A27" s="2">
        <v>26</v>
      </c>
      <c r="B27" s="2" t="s">
        <v>25</v>
      </c>
      <c r="C27" s="3">
        <v>45652</v>
      </c>
      <c r="D27" s="3">
        <v>56835</v>
      </c>
      <c r="E27" s="3">
        <v>102487</v>
      </c>
      <c r="F27" s="2">
        <f t="shared" si="0"/>
        <v>107639</v>
      </c>
      <c r="H27">
        <v>26</v>
      </c>
      <c r="I27" t="s">
        <v>25</v>
      </c>
      <c r="J27" s="1">
        <v>48323</v>
      </c>
      <c r="K27" s="1">
        <v>59316</v>
      </c>
      <c r="L27" s="1">
        <v>107639</v>
      </c>
      <c r="M27">
        <v>105</v>
      </c>
    </row>
    <row r="28" spans="1:13">
      <c r="A28" s="2">
        <v>27</v>
      </c>
      <c r="B28" s="2" t="s">
        <v>26</v>
      </c>
      <c r="C28" s="3">
        <v>43761</v>
      </c>
      <c r="D28" s="3">
        <v>56208</v>
      </c>
      <c r="E28" s="3">
        <v>99969</v>
      </c>
      <c r="F28" s="2">
        <f t="shared" si="0"/>
        <v>107559</v>
      </c>
      <c r="H28">
        <v>27</v>
      </c>
      <c r="I28" t="s">
        <v>26</v>
      </c>
      <c r="J28" s="1">
        <v>48164</v>
      </c>
      <c r="K28" s="1">
        <v>59394</v>
      </c>
      <c r="L28" s="1">
        <v>107559</v>
      </c>
      <c r="M28">
        <v>107.6</v>
      </c>
    </row>
    <row r="29" spans="1:13">
      <c r="A29" s="2">
        <v>28</v>
      </c>
      <c r="B29" s="2" t="s">
        <v>27</v>
      </c>
      <c r="C29" s="3">
        <v>34848</v>
      </c>
      <c r="D29" s="3">
        <v>61008</v>
      </c>
      <c r="E29" s="3">
        <v>95857</v>
      </c>
      <c r="F29" s="2">
        <f t="shared" si="0"/>
        <v>100464</v>
      </c>
      <c r="H29">
        <v>28</v>
      </c>
      <c r="I29" t="s">
        <v>32</v>
      </c>
      <c r="J29" s="1">
        <v>48300</v>
      </c>
      <c r="K29" s="1">
        <v>53842</v>
      </c>
      <c r="L29" s="1">
        <v>102143</v>
      </c>
      <c r="M29">
        <v>110.1</v>
      </c>
    </row>
    <row r="30" spans="1:13">
      <c r="A30" s="2">
        <v>29</v>
      </c>
      <c r="B30" s="2" t="s">
        <v>28</v>
      </c>
      <c r="C30" s="3">
        <v>37802</v>
      </c>
      <c r="D30" s="3">
        <v>57212</v>
      </c>
      <c r="E30" s="3">
        <v>95015</v>
      </c>
      <c r="F30" s="2">
        <f t="shared" si="0"/>
        <v>98307</v>
      </c>
      <c r="H30">
        <v>29</v>
      </c>
      <c r="I30" t="s">
        <v>29</v>
      </c>
      <c r="J30" s="1">
        <v>41763</v>
      </c>
      <c r="K30" s="1">
        <v>58761</v>
      </c>
      <c r="L30" s="1">
        <v>100525</v>
      </c>
      <c r="M30">
        <v>106</v>
      </c>
    </row>
    <row r="31" spans="1:13">
      <c r="A31" s="2">
        <v>30</v>
      </c>
      <c r="B31" s="2" t="s">
        <v>29</v>
      </c>
      <c r="C31" s="3">
        <v>37949</v>
      </c>
      <c r="D31" s="3">
        <v>56915</v>
      </c>
      <c r="E31" s="3">
        <v>94864</v>
      </c>
      <c r="F31" s="2">
        <f t="shared" si="0"/>
        <v>100525</v>
      </c>
      <c r="H31">
        <v>30</v>
      </c>
      <c r="I31" t="s">
        <v>27</v>
      </c>
      <c r="J31" s="1">
        <v>37490</v>
      </c>
      <c r="K31" s="1">
        <v>62973</v>
      </c>
      <c r="L31" s="1">
        <v>100464</v>
      </c>
      <c r="M31">
        <v>104.8</v>
      </c>
    </row>
    <row r="32" spans="1:13">
      <c r="A32" s="2">
        <v>31</v>
      </c>
      <c r="B32" s="2" t="s">
        <v>30</v>
      </c>
      <c r="C32" s="3">
        <v>33364</v>
      </c>
      <c r="D32" s="3">
        <v>61369</v>
      </c>
      <c r="E32" s="3">
        <v>94734</v>
      </c>
      <c r="F32" s="2">
        <f t="shared" si="0"/>
        <v>98991</v>
      </c>
      <c r="H32">
        <v>31</v>
      </c>
      <c r="I32" t="s">
        <v>30</v>
      </c>
      <c r="J32" s="1">
        <v>35457</v>
      </c>
      <c r="K32" s="1">
        <v>63534</v>
      </c>
      <c r="L32" s="1">
        <v>98991</v>
      </c>
      <c r="M32">
        <v>104.5</v>
      </c>
    </row>
    <row r="33" spans="1:13">
      <c r="A33" s="2">
        <v>32</v>
      </c>
      <c r="B33" s="2" t="s">
        <v>31</v>
      </c>
      <c r="C33" s="3">
        <v>29705</v>
      </c>
      <c r="D33" s="3">
        <v>63312</v>
      </c>
      <c r="E33" s="3">
        <v>93018</v>
      </c>
      <c r="F33" s="2">
        <f t="shared" si="0"/>
        <v>98045</v>
      </c>
      <c r="H33">
        <v>32</v>
      </c>
      <c r="I33" t="s">
        <v>28</v>
      </c>
      <c r="J33" s="1">
        <v>39614</v>
      </c>
      <c r="K33" s="1">
        <v>58693</v>
      </c>
      <c r="L33" s="1">
        <v>98307</v>
      </c>
      <c r="M33">
        <v>103.5</v>
      </c>
    </row>
    <row r="34" spans="1:13">
      <c r="A34" s="2">
        <v>33</v>
      </c>
      <c r="B34" s="2" t="s">
        <v>32</v>
      </c>
      <c r="C34" s="3">
        <v>41625</v>
      </c>
      <c r="D34" s="3">
        <v>51158</v>
      </c>
      <c r="E34" s="3">
        <v>92784</v>
      </c>
      <c r="F34" s="2">
        <f t="shared" si="0"/>
        <v>102143</v>
      </c>
      <c r="H34">
        <v>33</v>
      </c>
      <c r="I34" t="s">
        <v>31</v>
      </c>
      <c r="J34" s="1">
        <v>31162</v>
      </c>
      <c r="K34" s="1">
        <v>66883</v>
      </c>
      <c r="L34" s="1">
        <v>98045</v>
      </c>
      <c r="M34">
        <v>105.4</v>
      </c>
    </row>
    <row r="35" spans="1:13">
      <c r="A35" s="2">
        <v>34</v>
      </c>
      <c r="B35" s="2" t="s">
        <v>33</v>
      </c>
      <c r="C35" s="3">
        <v>42750</v>
      </c>
      <c r="D35" s="3">
        <v>44839</v>
      </c>
      <c r="E35" s="3">
        <v>87590</v>
      </c>
      <c r="F35" s="2">
        <f t="shared" si="0"/>
        <v>93915</v>
      </c>
      <c r="H35">
        <v>34</v>
      </c>
      <c r="I35" t="s">
        <v>33</v>
      </c>
      <c r="J35" s="1">
        <v>46840</v>
      </c>
      <c r="K35" s="1">
        <v>47074</v>
      </c>
      <c r="L35" s="1">
        <v>93915</v>
      </c>
      <c r="M35">
        <v>107.2</v>
      </c>
    </row>
    <row r="36" spans="1:13">
      <c r="A36" s="2">
        <v>35</v>
      </c>
      <c r="B36" s="2" t="s">
        <v>34</v>
      </c>
      <c r="C36" s="3">
        <v>38547</v>
      </c>
      <c r="D36" s="3">
        <v>47970</v>
      </c>
      <c r="E36" s="3">
        <v>86518</v>
      </c>
      <c r="F36" s="2">
        <f t="shared" si="0"/>
        <v>91642</v>
      </c>
      <c r="H36">
        <v>35</v>
      </c>
      <c r="I36" t="s">
        <v>34</v>
      </c>
      <c r="J36" s="1">
        <v>41746</v>
      </c>
      <c r="K36" s="1">
        <v>49896</v>
      </c>
      <c r="L36" s="1">
        <v>91642</v>
      </c>
      <c r="M36">
        <v>105.9</v>
      </c>
    </row>
    <row r="37" spans="1:13">
      <c r="A37" s="2">
        <v>36</v>
      </c>
      <c r="B37" s="2" t="s">
        <v>35</v>
      </c>
      <c r="C37" s="3">
        <v>27079</v>
      </c>
      <c r="D37" s="3">
        <v>57992</v>
      </c>
      <c r="E37" s="3">
        <v>85072</v>
      </c>
      <c r="F37" s="2">
        <f t="shared" si="0"/>
        <v>87820</v>
      </c>
      <c r="H37">
        <v>36</v>
      </c>
      <c r="I37" t="s">
        <v>40</v>
      </c>
      <c r="J37" s="1">
        <v>44993</v>
      </c>
      <c r="K37" s="1">
        <v>45608</v>
      </c>
      <c r="L37" s="1">
        <v>90602</v>
      </c>
      <c r="M37">
        <v>108.2</v>
      </c>
    </row>
    <row r="38" spans="1:13">
      <c r="A38" s="2">
        <v>37</v>
      </c>
      <c r="B38" s="2" t="s">
        <v>36</v>
      </c>
      <c r="C38" s="3">
        <v>28678</v>
      </c>
      <c r="D38" s="3">
        <v>55916</v>
      </c>
      <c r="E38" s="3">
        <v>84595</v>
      </c>
      <c r="F38" s="2">
        <f t="shared" si="0"/>
        <v>88200</v>
      </c>
      <c r="H38">
        <v>37</v>
      </c>
      <c r="I38" t="s">
        <v>45</v>
      </c>
      <c r="J38" s="1">
        <v>46196</v>
      </c>
      <c r="K38" s="1">
        <v>43266</v>
      </c>
      <c r="L38" s="1">
        <v>89462</v>
      </c>
      <c r="M38">
        <v>113.1</v>
      </c>
    </row>
    <row r="39" spans="1:13">
      <c r="A39" s="2">
        <v>38</v>
      </c>
      <c r="B39" s="2" t="s">
        <v>37</v>
      </c>
      <c r="C39" s="3">
        <v>34546</v>
      </c>
      <c r="D39" s="3">
        <v>49710</v>
      </c>
      <c r="E39" s="3">
        <v>84256</v>
      </c>
      <c r="F39" s="2">
        <f t="shared" si="0"/>
        <v>88139</v>
      </c>
      <c r="H39">
        <v>38</v>
      </c>
      <c r="I39" t="s">
        <v>38</v>
      </c>
      <c r="J39" s="1">
        <v>33903</v>
      </c>
      <c r="K39" s="1">
        <v>55093</v>
      </c>
      <c r="L39" s="1">
        <v>88996</v>
      </c>
      <c r="M39">
        <v>105.6</v>
      </c>
    </row>
    <row r="40" spans="1:13">
      <c r="A40" s="2">
        <v>39</v>
      </c>
      <c r="B40" s="2" t="s">
        <v>38</v>
      </c>
      <c r="C40" s="3">
        <v>31663</v>
      </c>
      <c r="D40" s="3">
        <v>52585</v>
      </c>
      <c r="E40" s="3">
        <v>84249</v>
      </c>
      <c r="F40" s="2">
        <f t="shared" si="0"/>
        <v>88996</v>
      </c>
      <c r="H40">
        <v>39</v>
      </c>
      <c r="I40" t="s">
        <v>39</v>
      </c>
      <c r="J40" s="1">
        <v>32134</v>
      </c>
      <c r="K40" s="1">
        <v>56079</v>
      </c>
      <c r="L40" s="1">
        <v>88213</v>
      </c>
      <c r="M40">
        <v>104.9</v>
      </c>
    </row>
    <row r="41" spans="1:13">
      <c r="A41" s="2">
        <v>40</v>
      </c>
      <c r="B41" s="2" t="s">
        <v>39</v>
      </c>
      <c r="C41" s="3">
        <v>29985</v>
      </c>
      <c r="D41" s="3">
        <v>54131</v>
      </c>
      <c r="E41" s="3">
        <v>84116</v>
      </c>
      <c r="F41" s="2">
        <f t="shared" si="0"/>
        <v>88213</v>
      </c>
      <c r="H41">
        <v>40</v>
      </c>
      <c r="I41" t="s">
        <v>36</v>
      </c>
      <c r="J41" s="1">
        <v>30198</v>
      </c>
      <c r="K41" s="1">
        <v>58002</v>
      </c>
      <c r="L41" s="1">
        <v>88200</v>
      </c>
      <c r="M41">
        <v>104.3</v>
      </c>
    </row>
    <row r="42" spans="1:13">
      <c r="A42" s="2">
        <v>41</v>
      </c>
      <c r="B42" s="2" t="s">
        <v>40</v>
      </c>
      <c r="C42" s="3">
        <v>41489</v>
      </c>
      <c r="D42" s="3">
        <v>42280</v>
      </c>
      <c r="E42" s="3">
        <v>83770</v>
      </c>
      <c r="F42" s="2">
        <f t="shared" si="0"/>
        <v>90602</v>
      </c>
      <c r="H42">
        <v>41</v>
      </c>
      <c r="I42" t="s">
        <v>37</v>
      </c>
      <c r="J42" s="1">
        <v>36674</v>
      </c>
      <c r="K42" s="1">
        <v>51465</v>
      </c>
      <c r="L42" s="1">
        <v>88139</v>
      </c>
      <c r="M42">
        <v>104.6</v>
      </c>
    </row>
    <row r="43" spans="1:13">
      <c r="A43" s="2">
        <v>42</v>
      </c>
      <c r="B43" s="2" t="s">
        <v>41</v>
      </c>
      <c r="C43" s="3">
        <v>35026</v>
      </c>
      <c r="D43" s="3">
        <v>46020</v>
      </c>
      <c r="E43" s="3">
        <v>81046</v>
      </c>
      <c r="F43" s="2">
        <f t="shared" si="0"/>
        <v>87879</v>
      </c>
      <c r="H43">
        <v>42</v>
      </c>
      <c r="I43" t="s">
        <v>41</v>
      </c>
      <c r="J43" s="1">
        <v>39849</v>
      </c>
      <c r="K43" s="1">
        <v>48030</v>
      </c>
      <c r="L43" s="1">
        <v>87879</v>
      </c>
      <c r="M43">
        <v>108.4</v>
      </c>
    </row>
    <row r="44" spans="1:13">
      <c r="A44" s="2">
        <v>43</v>
      </c>
      <c r="B44" s="2" t="s">
        <v>42</v>
      </c>
      <c r="C44" s="3">
        <v>30574</v>
      </c>
      <c r="D44" s="3">
        <v>49565</v>
      </c>
      <c r="E44" s="3">
        <v>80139</v>
      </c>
      <c r="F44" s="2">
        <f t="shared" si="0"/>
        <v>85957</v>
      </c>
      <c r="H44">
        <v>43</v>
      </c>
      <c r="I44" t="s">
        <v>35</v>
      </c>
      <c r="J44" s="1">
        <v>27951</v>
      </c>
      <c r="K44" s="1">
        <v>59869</v>
      </c>
      <c r="L44" s="1">
        <v>87820</v>
      </c>
      <c r="M44">
        <v>103.2</v>
      </c>
    </row>
    <row r="45" spans="1:13">
      <c r="A45" s="2">
        <v>44</v>
      </c>
      <c r="B45" s="2" t="s">
        <v>43</v>
      </c>
      <c r="C45" s="3">
        <v>27490</v>
      </c>
      <c r="D45" s="3">
        <v>52014</v>
      </c>
      <c r="E45" s="3">
        <v>79504</v>
      </c>
      <c r="F45" s="2">
        <f t="shared" si="0"/>
        <v>85926</v>
      </c>
      <c r="H45">
        <v>44</v>
      </c>
      <c r="I45" t="s">
        <v>42</v>
      </c>
      <c r="J45" s="1">
        <v>33349</v>
      </c>
      <c r="K45" s="1">
        <v>52607</v>
      </c>
      <c r="L45" s="1">
        <v>85957</v>
      </c>
      <c r="M45">
        <v>107.3</v>
      </c>
    </row>
    <row r="46" spans="1:13">
      <c r="A46" s="2">
        <v>45</v>
      </c>
      <c r="B46" s="2" t="s">
        <v>44</v>
      </c>
      <c r="C46" s="3">
        <v>30130</v>
      </c>
      <c r="D46" s="3">
        <v>49285</v>
      </c>
      <c r="E46" s="3">
        <v>79415</v>
      </c>
      <c r="F46" s="2">
        <f t="shared" si="0"/>
        <v>83766</v>
      </c>
      <c r="H46">
        <v>45</v>
      </c>
      <c r="I46" t="s">
        <v>43</v>
      </c>
      <c r="J46" s="1">
        <v>30418</v>
      </c>
      <c r="K46" s="1">
        <v>55508</v>
      </c>
      <c r="L46" s="1">
        <v>85926</v>
      </c>
      <c r="M46">
        <v>108.1</v>
      </c>
    </row>
    <row r="47" spans="1:13">
      <c r="A47" s="2">
        <v>46</v>
      </c>
      <c r="B47" s="2" t="s">
        <v>45</v>
      </c>
      <c r="C47" s="3">
        <v>38690</v>
      </c>
      <c r="D47" s="3">
        <v>40384</v>
      </c>
      <c r="E47" s="3">
        <v>79075</v>
      </c>
      <c r="F47" s="2">
        <f t="shared" si="0"/>
        <v>89462</v>
      </c>
      <c r="H47">
        <v>46</v>
      </c>
      <c r="I47" t="s">
        <v>46</v>
      </c>
      <c r="J47" s="1">
        <v>38469</v>
      </c>
      <c r="K47" s="1">
        <v>45719</v>
      </c>
      <c r="L47" s="1">
        <v>84189</v>
      </c>
      <c r="M47">
        <v>108.7</v>
      </c>
    </row>
    <row r="48" spans="1:13">
      <c r="A48" s="2">
        <v>47</v>
      </c>
      <c r="B48" s="2" t="s">
        <v>46</v>
      </c>
      <c r="C48" s="3">
        <v>34655</v>
      </c>
      <c r="D48" s="3">
        <v>42808</v>
      </c>
      <c r="E48" s="3">
        <v>77463</v>
      </c>
      <c r="F48" s="2">
        <f t="shared" si="0"/>
        <v>84189</v>
      </c>
      <c r="H48">
        <v>47</v>
      </c>
      <c r="I48" t="s">
        <v>44</v>
      </c>
      <c r="J48" s="1">
        <v>32187</v>
      </c>
      <c r="K48" s="1">
        <v>51579</v>
      </c>
      <c r="L48" s="1">
        <v>83766</v>
      </c>
      <c r="M48">
        <v>105.5</v>
      </c>
    </row>
    <row r="49" spans="1:13">
      <c r="A49" s="2">
        <v>48</v>
      </c>
      <c r="B49" s="2" t="s">
        <v>47</v>
      </c>
      <c r="C49" s="3">
        <v>31942</v>
      </c>
      <c r="D49" s="3">
        <v>44288</v>
      </c>
      <c r="E49" s="3">
        <v>76230</v>
      </c>
      <c r="F49" s="2">
        <f t="shared" si="0"/>
        <v>80002</v>
      </c>
      <c r="H49">
        <v>48</v>
      </c>
      <c r="I49" t="s">
        <v>47</v>
      </c>
      <c r="J49" s="1">
        <v>33695</v>
      </c>
      <c r="K49" s="1">
        <v>46306</v>
      </c>
      <c r="L49" s="1">
        <v>80002</v>
      </c>
      <c r="M49">
        <v>104.9</v>
      </c>
    </row>
    <row r="50" spans="1:13">
      <c r="A50" s="2">
        <v>49</v>
      </c>
      <c r="B50" s="2" t="s">
        <v>48</v>
      </c>
      <c r="C50" s="3">
        <v>28129</v>
      </c>
      <c r="D50" s="3">
        <v>44700</v>
      </c>
      <c r="E50" s="3">
        <v>72830</v>
      </c>
      <c r="F50" s="2">
        <f t="shared" si="0"/>
        <v>75883</v>
      </c>
      <c r="H50">
        <v>49</v>
      </c>
      <c r="I50" t="s">
        <v>49</v>
      </c>
      <c r="J50" s="1">
        <v>32430</v>
      </c>
      <c r="K50" s="1">
        <v>45803</v>
      </c>
      <c r="L50" s="1">
        <v>78233</v>
      </c>
      <c r="M50">
        <v>107.8</v>
      </c>
    </row>
    <row r="51" spans="1:13">
      <c r="A51" s="2">
        <v>50</v>
      </c>
      <c r="B51" s="2" t="s">
        <v>49</v>
      </c>
      <c r="C51" s="3">
        <v>29844</v>
      </c>
      <c r="D51" s="3">
        <v>42724</v>
      </c>
      <c r="E51" s="3">
        <v>72568</v>
      </c>
      <c r="F51" s="2">
        <f t="shared" si="0"/>
        <v>78233</v>
      </c>
      <c r="H51">
        <v>50</v>
      </c>
      <c r="I51" t="s">
        <v>57</v>
      </c>
      <c r="J51" s="1">
        <v>48331</v>
      </c>
      <c r="K51" s="1">
        <v>27825</v>
      </c>
      <c r="L51" s="1">
        <v>76156</v>
      </c>
      <c r="M51">
        <v>119.2</v>
      </c>
    </row>
    <row r="52" spans="1:13">
      <c r="A52" s="2">
        <v>51</v>
      </c>
      <c r="B52" s="2" t="s">
        <v>50</v>
      </c>
      <c r="C52" s="3">
        <v>30586</v>
      </c>
      <c r="D52" s="3">
        <v>41515</v>
      </c>
      <c r="E52" s="3">
        <v>72101</v>
      </c>
      <c r="F52" s="2">
        <f t="shared" si="0"/>
        <v>75519</v>
      </c>
      <c r="H52">
        <v>51</v>
      </c>
      <c r="I52" t="s">
        <v>48</v>
      </c>
      <c r="J52" s="1">
        <v>29831</v>
      </c>
      <c r="K52" s="1">
        <v>46052</v>
      </c>
      <c r="L52" s="1">
        <v>75883</v>
      </c>
      <c r="M52">
        <v>104.2</v>
      </c>
    </row>
    <row r="53" spans="1:13">
      <c r="A53" s="2">
        <v>52</v>
      </c>
      <c r="B53" s="2" t="s">
        <v>51</v>
      </c>
      <c r="C53" s="3">
        <v>25791</v>
      </c>
      <c r="D53" s="3">
        <v>45562</v>
      </c>
      <c r="E53" s="3">
        <v>71354</v>
      </c>
      <c r="F53" s="2">
        <f t="shared" si="0"/>
        <v>74001</v>
      </c>
      <c r="H53">
        <v>52</v>
      </c>
      <c r="I53" t="s">
        <v>50</v>
      </c>
      <c r="J53" s="1">
        <v>33028</v>
      </c>
      <c r="K53" s="1">
        <v>42491</v>
      </c>
      <c r="L53" s="1">
        <v>75519</v>
      </c>
      <c r="M53">
        <v>104.7</v>
      </c>
    </row>
    <row r="54" spans="1:13">
      <c r="A54" s="2">
        <v>53</v>
      </c>
      <c r="B54" s="2" t="s">
        <v>52</v>
      </c>
      <c r="C54" s="3">
        <v>25683</v>
      </c>
      <c r="D54" s="3">
        <v>45114</v>
      </c>
      <c r="E54" s="3">
        <v>70798</v>
      </c>
      <c r="F54" s="2">
        <f t="shared" si="0"/>
        <v>74541</v>
      </c>
      <c r="H54">
        <v>53</v>
      </c>
      <c r="I54" t="s">
        <v>52</v>
      </c>
      <c r="J54" s="1">
        <v>27784</v>
      </c>
      <c r="K54" s="1">
        <v>46757</v>
      </c>
      <c r="L54" s="1">
        <v>74541</v>
      </c>
      <c r="M54">
        <v>105.3</v>
      </c>
    </row>
    <row r="55" spans="1:13">
      <c r="A55" s="2">
        <v>54</v>
      </c>
      <c r="B55" s="2" t="s">
        <v>53</v>
      </c>
      <c r="C55" s="3">
        <v>23441</v>
      </c>
      <c r="D55" s="3">
        <v>44374</v>
      </c>
      <c r="E55" s="3">
        <v>67815</v>
      </c>
      <c r="F55" s="2">
        <f t="shared" si="0"/>
        <v>70123</v>
      </c>
      <c r="H55">
        <v>54</v>
      </c>
      <c r="I55" t="s">
        <v>51</v>
      </c>
      <c r="J55" s="1">
        <v>27052</v>
      </c>
      <c r="K55" s="1">
        <v>46949</v>
      </c>
      <c r="L55" s="1">
        <v>74001</v>
      </c>
      <c r="M55">
        <v>103.7</v>
      </c>
    </row>
    <row r="56" spans="1:13">
      <c r="A56" s="2">
        <v>55</v>
      </c>
      <c r="B56" s="2" t="s">
        <v>54</v>
      </c>
      <c r="C56" s="3">
        <v>23559</v>
      </c>
      <c r="D56" s="3">
        <v>42976</v>
      </c>
      <c r="E56" s="3">
        <v>66535</v>
      </c>
      <c r="F56" s="2">
        <f t="shared" si="0"/>
        <v>70736</v>
      </c>
      <c r="H56">
        <v>55</v>
      </c>
      <c r="I56" t="s">
        <v>54</v>
      </c>
      <c r="J56" s="1">
        <v>25283</v>
      </c>
      <c r="K56" s="1">
        <v>45452</v>
      </c>
      <c r="L56" s="1">
        <v>70736</v>
      </c>
      <c r="M56">
        <v>106.3</v>
      </c>
    </row>
    <row r="57" spans="1:13">
      <c r="A57" s="2">
        <v>56</v>
      </c>
      <c r="B57" s="2" t="s">
        <v>55</v>
      </c>
      <c r="C57" s="3">
        <v>24588</v>
      </c>
      <c r="D57" s="3">
        <v>41435</v>
      </c>
      <c r="E57" s="3">
        <v>66024</v>
      </c>
      <c r="F57" s="2">
        <f t="shared" si="0"/>
        <v>69668</v>
      </c>
      <c r="H57">
        <v>56</v>
      </c>
      <c r="I57" t="s">
        <v>56</v>
      </c>
      <c r="J57" s="1">
        <v>36900</v>
      </c>
      <c r="K57" s="1">
        <v>33761</v>
      </c>
      <c r="L57" s="1">
        <v>70661</v>
      </c>
      <c r="M57">
        <v>109.2</v>
      </c>
    </row>
    <row r="58" spans="1:13">
      <c r="A58" s="2">
        <v>57</v>
      </c>
      <c r="B58" s="2" t="s">
        <v>56</v>
      </c>
      <c r="C58" s="3">
        <v>33375</v>
      </c>
      <c r="D58" s="3">
        <v>31322</v>
      </c>
      <c r="E58" s="3">
        <v>64698</v>
      </c>
      <c r="F58" s="2">
        <f t="shared" si="0"/>
        <v>70661</v>
      </c>
      <c r="H58">
        <v>57</v>
      </c>
      <c r="I58" t="s">
        <v>53</v>
      </c>
      <c r="J58" s="1">
        <v>25019</v>
      </c>
      <c r="K58" s="1">
        <v>45104</v>
      </c>
      <c r="L58" s="1">
        <v>70123</v>
      </c>
      <c r="M58">
        <v>103.4</v>
      </c>
    </row>
    <row r="59" spans="1:13">
      <c r="A59" s="2">
        <v>58</v>
      </c>
      <c r="B59" s="2" t="s">
        <v>57</v>
      </c>
      <c r="C59" s="3">
        <v>38976</v>
      </c>
      <c r="D59" s="3">
        <v>24930</v>
      </c>
      <c r="E59" s="3">
        <v>63906</v>
      </c>
      <c r="F59" s="2">
        <f t="shared" si="0"/>
        <v>76156</v>
      </c>
      <c r="H59">
        <v>58</v>
      </c>
      <c r="I59" t="s">
        <v>55</v>
      </c>
      <c r="J59" s="1">
        <v>26136</v>
      </c>
      <c r="K59" s="1">
        <v>43532</v>
      </c>
      <c r="L59" s="1">
        <v>69668</v>
      </c>
      <c r="M59">
        <v>105.5</v>
      </c>
    </row>
    <row r="60" spans="1:13">
      <c r="A60" s="2">
        <v>59</v>
      </c>
      <c r="B60" s="2" t="s">
        <v>58</v>
      </c>
      <c r="C60" s="3">
        <v>20872</v>
      </c>
      <c r="D60" s="3">
        <v>42654</v>
      </c>
      <c r="E60" s="3">
        <v>63526</v>
      </c>
      <c r="F60" s="2">
        <f t="shared" si="0"/>
        <v>65888</v>
      </c>
      <c r="H60">
        <v>59</v>
      </c>
      <c r="I60" t="s">
        <v>60</v>
      </c>
      <c r="J60" s="1">
        <v>33636</v>
      </c>
      <c r="K60" s="1">
        <v>34940</v>
      </c>
      <c r="L60" s="1">
        <v>68577</v>
      </c>
      <c r="M60">
        <v>109</v>
      </c>
    </row>
    <row r="61" spans="1:13">
      <c r="A61" s="2">
        <v>60</v>
      </c>
      <c r="B61" s="2" t="s">
        <v>59</v>
      </c>
      <c r="C61" s="3">
        <v>26451</v>
      </c>
      <c r="D61" s="3">
        <v>36970</v>
      </c>
      <c r="E61" s="3">
        <v>63422</v>
      </c>
      <c r="F61" s="2">
        <f t="shared" si="0"/>
        <v>65775</v>
      </c>
      <c r="H61">
        <v>60</v>
      </c>
      <c r="I61" t="s">
        <v>62</v>
      </c>
      <c r="J61" s="1">
        <v>30328</v>
      </c>
      <c r="K61" s="1">
        <v>36877</v>
      </c>
      <c r="L61" s="1">
        <v>67206</v>
      </c>
      <c r="M61">
        <v>111.2</v>
      </c>
    </row>
    <row r="62" spans="1:13">
      <c r="A62" s="2">
        <v>61</v>
      </c>
      <c r="B62" s="2" t="s">
        <v>60</v>
      </c>
      <c r="C62" s="3">
        <v>29830</v>
      </c>
      <c r="D62" s="3">
        <v>33057</v>
      </c>
      <c r="E62" s="3">
        <v>62888</v>
      </c>
      <c r="F62" s="2">
        <f t="shared" si="0"/>
        <v>68577</v>
      </c>
      <c r="H62">
        <v>61</v>
      </c>
      <c r="I62" t="s">
        <v>61</v>
      </c>
      <c r="J62" s="1">
        <v>25131</v>
      </c>
      <c r="K62" s="1">
        <v>40887</v>
      </c>
      <c r="L62" s="1">
        <v>66019</v>
      </c>
      <c r="M62">
        <v>106.4</v>
      </c>
    </row>
    <row r="63" spans="1:13">
      <c r="A63" s="2">
        <v>62</v>
      </c>
      <c r="B63" s="2" t="s">
        <v>61</v>
      </c>
      <c r="C63" s="3">
        <v>23341</v>
      </c>
      <c r="D63" s="3">
        <v>38718</v>
      </c>
      <c r="E63" s="3">
        <v>62060</v>
      </c>
      <c r="F63" s="2">
        <f t="shared" si="0"/>
        <v>66019</v>
      </c>
      <c r="H63">
        <v>62</v>
      </c>
      <c r="I63" t="s">
        <v>58</v>
      </c>
      <c r="J63" s="1">
        <v>22340</v>
      </c>
      <c r="K63" s="1">
        <v>43547</v>
      </c>
      <c r="L63" s="1">
        <v>65888</v>
      </c>
      <c r="M63">
        <v>103.7</v>
      </c>
    </row>
    <row r="64" spans="1:13">
      <c r="A64" s="2">
        <v>63</v>
      </c>
      <c r="B64" s="2" t="s">
        <v>62</v>
      </c>
      <c r="C64" s="3">
        <v>26146</v>
      </c>
      <c r="D64" s="3">
        <v>34295</v>
      </c>
      <c r="E64" s="3">
        <v>60442</v>
      </c>
      <c r="F64" s="2">
        <f t="shared" si="0"/>
        <v>67206</v>
      </c>
      <c r="H64">
        <v>63</v>
      </c>
      <c r="I64" t="s">
        <v>59</v>
      </c>
      <c r="J64" s="1">
        <v>27885</v>
      </c>
      <c r="K64" s="1">
        <v>37890</v>
      </c>
      <c r="L64" s="1">
        <v>65775</v>
      </c>
      <c r="M64">
        <v>103.7</v>
      </c>
    </row>
    <row r="65" spans="1:13">
      <c r="A65" s="2">
        <v>64</v>
      </c>
      <c r="B65" s="2" t="s">
        <v>63</v>
      </c>
      <c r="C65" s="3">
        <v>20069</v>
      </c>
      <c r="D65" s="3">
        <v>38177</v>
      </c>
      <c r="E65" s="3">
        <v>58246</v>
      </c>
      <c r="F65" s="2">
        <f t="shared" si="0"/>
        <v>61426</v>
      </c>
      <c r="H65">
        <v>64</v>
      </c>
      <c r="I65" t="s">
        <v>64</v>
      </c>
      <c r="J65" s="1">
        <v>46818</v>
      </c>
      <c r="K65" s="1">
        <v>18166</v>
      </c>
      <c r="L65" s="1">
        <v>64985</v>
      </c>
      <c r="M65">
        <v>112.6</v>
      </c>
    </row>
    <row r="66" spans="1:13">
      <c r="A66" s="2">
        <v>65</v>
      </c>
      <c r="B66" s="2" t="s">
        <v>64</v>
      </c>
      <c r="C66" s="3">
        <v>40615</v>
      </c>
      <c r="D66" s="3">
        <v>17109</v>
      </c>
      <c r="E66" s="3">
        <v>57724</v>
      </c>
      <c r="F66" s="2">
        <f t="shared" si="0"/>
        <v>64985</v>
      </c>
      <c r="H66">
        <v>65</v>
      </c>
      <c r="I66" t="s">
        <v>63</v>
      </c>
      <c r="J66" s="1">
        <v>21342</v>
      </c>
      <c r="K66" s="1">
        <v>40084</v>
      </c>
      <c r="L66" s="1">
        <v>61426</v>
      </c>
      <c r="M66">
        <v>105.5</v>
      </c>
    </row>
    <row r="67" spans="1:13">
      <c r="A67" s="2">
        <v>66</v>
      </c>
      <c r="B67" s="2" t="s">
        <v>65</v>
      </c>
      <c r="C67" s="3">
        <v>21137</v>
      </c>
      <c r="D67" s="3">
        <v>35862</v>
      </c>
      <c r="E67" s="3">
        <v>56999</v>
      </c>
      <c r="F67" s="2">
        <f t="shared" ref="F67:F97" si="1">VLOOKUP(B67,$I$2:$L$101,4,FALSE)</f>
        <v>59596</v>
      </c>
      <c r="H67">
        <v>66</v>
      </c>
      <c r="I67" t="s">
        <v>66</v>
      </c>
      <c r="J67" s="1">
        <v>30773</v>
      </c>
      <c r="K67" s="1">
        <v>30079</v>
      </c>
      <c r="L67" s="1">
        <v>60852</v>
      </c>
      <c r="M67">
        <v>108.9</v>
      </c>
    </row>
    <row r="68" spans="1:13">
      <c r="A68" s="2">
        <v>67</v>
      </c>
      <c r="B68" s="2" t="s">
        <v>66</v>
      </c>
      <c r="C68" s="3">
        <v>26976</v>
      </c>
      <c r="D68" s="3">
        <v>28895</v>
      </c>
      <c r="E68" s="3">
        <v>55871</v>
      </c>
      <c r="F68" s="2">
        <f t="shared" si="1"/>
        <v>60852</v>
      </c>
      <c r="H68">
        <v>67</v>
      </c>
      <c r="I68" t="s">
        <v>65</v>
      </c>
      <c r="J68" s="1">
        <v>22632</v>
      </c>
      <c r="K68" s="1">
        <v>36964</v>
      </c>
      <c r="L68" s="1">
        <v>59596</v>
      </c>
      <c r="M68">
        <v>104.6</v>
      </c>
    </row>
    <row r="69" spans="1:13">
      <c r="A69" s="2">
        <v>68</v>
      </c>
      <c r="B69" s="2" t="s">
        <v>67</v>
      </c>
      <c r="C69" s="3">
        <v>19912</v>
      </c>
      <c r="D69" s="3">
        <v>35650</v>
      </c>
      <c r="E69" s="3">
        <v>55563</v>
      </c>
      <c r="F69" s="2">
        <f t="shared" si="1"/>
        <v>58306</v>
      </c>
      <c r="H69">
        <v>68</v>
      </c>
      <c r="I69" t="s">
        <v>67</v>
      </c>
      <c r="J69" s="1">
        <v>21116</v>
      </c>
      <c r="K69" s="1">
        <v>37189</v>
      </c>
      <c r="L69" s="1">
        <v>58306</v>
      </c>
      <c r="M69">
        <v>104.9</v>
      </c>
    </row>
    <row r="70" spans="1:13">
      <c r="A70" s="2">
        <v>69</v>
      </c>
      <c r="B70" s="2" t="s">
        <v>68</v>
      </c>
      <c r="C70" s="3">
        <v>19668</v>
      </c>
      <c r="D70" s="3">
        <v>34415</v>
      </c>
      <c r="E70" s="3">
        <v>54084</v>
      </c>
      <c r="F70" s="2">
        <f t="shared" si="1"/>
        <v>56939</v>
      </c>
      <c r="H70">
        <v>69</v>
      </c>
      <c r="I70" t="s">
        <v>68</v>
      </c>
      <c r="J70" s="1">
        <v>21138</v>
      </c>
      <c r="K70" s="1">
        <v>35801</v>
      </c>
      <c r="L70" s="1">
        <v>56939</v>
      </c>
      <c r="M70">
        <v>105.3</v>
      </c>
    </row>
    <row r="71" spans="1:13">
      <c r="A71" s="2">
        <v>70</v>
      </c>
      <c r="B71" s="2" t="s">
        <v>69</v>
      </c>
      <c r="C71" s="3">
        <v>19788</v>
      </c>
      <c r="D71" s="3">
        <v>33717</v>
      </c>
      <c r="E71" s="3">
        <v>53506</v>
      </c>
      <c r="F71" s="2">
        <f t="shared" si="1"/>
        <v>55287</v>
      </c>
      <c r="H71">
        <v>70</v>
      </c>
      <c r="I71" t="s">
        <v>71</v>
      </c>
      <c r="J71" s="1">
        <v>19776</v>
      </c>
      <c r="K71" s="1">
        <v>35611</v>
      </c>
      <c r="L71" s="1">
        <v>55388</v>
      </c>
      <c r="M71">
        <v>105.4</v>
      </c>
    </row>
    <row r="72" spans="1:13">
      <c r="A72" s="2">
        <v>71</v>
      </c>
      <c r="B72" s="2" t="s">
        <v>70</v>
      </c>
      <c r="C72" s="3">
        <v>18293</v>
      </c>
      <c r="D72" s="3">
        <v>35048</v>
      </c>
      <c r="E72" s="3">
        <v>53342</v>
      </c>
      <c r="F72" s="2">
        <f t="shared" si="1"/>
        <v>55334</v>
      </c>
      <c r="H72">
        <v>71</v>
      </c>
      <c r="I72" t="s">
        <v>73</v>
      </c>
      <c r="J72" s="1">
        <v>18039</v>
      </c>
      <c r="K72" s="1">
        <v>37316</v>
      </c>
      <c r="L72" s="1">
        <v>55356</v>
      </c>
      <c r="M72">
        <v>105.9</v>
      </c>
    </row>
    <row r="73" spans="1:13">
      <c r="A73" s="2">
        <v>72</v>
      </c>
      <c r="B73" s="2" t="s">
        <v>71</v>
      </c>
      <c r="C73" s="3">
        <v>18466</v>
      </c>
      <c r="D73" s="3">
        <v>34106</v>
      </c>
      <c r="E73" s="3">
        <v>52573</v>
      </c>
      <c r="F73" s="2">
        <f t="shared" si="1"/>
        <v>55388</v>
      </c>
      <c r="H73">
        <v>72</v>
      </c>
      <c r="I73" t="s">
        <v>70</v>
      </c>
      <c r="J73" s="1">
        <v>19243</v>
      </c>
      <c r="K73" s="1">
        <v>36091</v>
      </c>
      <c r="L73" s="1">
        <v>55334</v>
      </c>
      <c r="M73">
        <v>103.7</v>
      </c>
    </row>
    <row r="74" spans="1:13">
      <c r="A74" s="2">
        <v>73</v>
      </c>
      <c r="B74" s="2" t="s">
        <v>72</v>
      </c>
      <c r="C74" s="3">
        <v>18810</v>
      </c>
      <c r="D74" s="3">
        <v>33601</v>
      </c>
      <c r="E74" s="3">
        <v>52412</v>
      </c>
      <c r="F74" s="2">
        <f t="shared" si="1"/>
        <v>54891</v>
      </c>
      <c r="H74">
        <v>73</v>
      </c>
      <c r="I74" t="s">
        <v>69</v>
      </c>
      <c r="J74" s="1">
        <v>20561</v>
      </c>
      <c r="K74" s="1">
        <v>34725</v>
      </c>
      <c r="L74" s="1">
        <v>55287</v>
      </c>
      <c r="M74">
        <v>103.3</v>
      </c>
    </row>
    <row r="75" spans="1:13">
      <c r="A75" s="2">
        <v>74</v>
      </c>
      <c r="B75" s="2" t="s">
        <v>73</v>
      </c>
      <c r="C75" s="3">
        <v>16424</v>
      </c>
      <c r="D75" s="3">
        <v>35851</v>
      </c>
      <c r="E75" s="3">
        <v>52275</v>
      </c>
      <c r="F75" s="2">
        <f t="shared" si="1"/>
        <v>55356</v>
      </c>
      <c r="H75">
        <v>74</v>
      </c>
      <c r="I75" t="s">
        <v>74</v>
      </c>
      <c r="J75" s="1">
        <v>25794</v>
      </c>
      <c r="K75" s="1">
        <v>29402</v>
      </c>
      <c r="L75" s="1">
        <v>55196</v>
      </c>
      <c r="M75">
        <v>106</v>
      </c>
    </row>
    <row r="76" spans="1:13">
      <c r="A76" s="2">
        <v>75</v>
      </c>
      <c r="B76" s="2" t="s">
        <v>74</v>
      </c>
      <c r="C76" s="3">
        <v>23405</v>
      </c>
      <c r="D76" s="3">
        <v>28652</v>
      </c>
      <c r="E76" s="3">
        <v>52058</v>
      </c>
      <c r="F76" s="2">
        <f t="shared" si="1"/>
        <v>55196</v>
      </c>
      <c r="H76">
        <v>75</v>
      </c>
      <c r="I76" t="s">
        <v>72</v>
      </c>
      <c r="J76" s="1">
        <v>19853</v>
      </c>
      <c r="K76" s="1">
        <v>35037</v>
      </c>
      <c r="L76" s="1">
        <v>54891</v>
      </c>
      <c r="M76">
        <v>104.7</v>
      </c>
    </row>
    <row r="77" spans="1:13">
      <c r="A77" s="2">
        <v>76</v>
      </c>
      <c r="B77" s="2" t="s">
        <v>75</v>
      </c>
      <c r="C77" s="3">
        <v>19439</v>
      </c>
      <c r="D77" s="3">
        <v>32366</v>
      </c>
      <c r="E77" s="3">
        <v>51805</v>
      </c>
      <c r="F77" s="2">
        <f t="shared" si="1"/>
        <v>53952</v>
      </c>
      <c r="H77">
        <v>76</v>
      </c>
      <c r="I77" t="s">
        <v>79</v>
      </c>
      <c r="J77" s="1">
        <v>29746</v>
      </c>
      <c r="K77" s="1">
        <v>24957</v>
      </c>
      <c r="L77" s="1">
        <v>54704</v>
      </c>
      <c r="M77">
        <v>107.1</v>
      </c>
    </row>
    <row r="78" spans="1:13">
      <c r="A78" s="2">
        <v>77</v>
      </c>
      <c r="B78" s="2" t="s">
        <v>76</v>
      </c>
      <c r="C78" s="3">
        <v>16917</v>
      </c>
      <c r="D78" s="3">
        <v>34549</v>
      </c>
      <c r="E78" s="3">
        <v>51467</v>
      </c>
      <c r="F78" s="2">
        <f t="shared" si="1"/>
        <v>53921</v>
      </c>
      <c r="H78">
        <v>77</v>
      </c>
      <c r="I78" t="s">
        <v>75</v>
      </c>
      <c r="J78" s="1">
        <v>20595</v>
      </c>
      <c r="K78" s="1">
        <v>33356</v>
      </c>
      <c r="L78" s="1">
        <v>53952</v>
      </c>
      <c r="M78">
        <v>104.1</v>
      </c>
    </row>
    <row r="79" spans="1:13">
      <c r="A79" s="2">
        <v>78</v>
      </c>
      <c r="B79" s="2" t="s">
        <v>77</v>
      </c>
      <c r="C79" s="3">
        <v>26384</v>
      </c>
      <c r="D79" s="3">
        <v>25057</v>
      </c>
      <c r="E79" s="3">
        <v>51442</v>
      </c>
      <c r="F79" s="2">
        <f t="shared" si="1"/>
        <v>47580</v>
      </c>
      <c r="H79">
        <v>78</v>
      </c>
      <c r="I79" t="s">
        <v>76</v>
      </c>
      <c r="J79" s="1">
        <v>18032</v>
      </c>
      <c r="K79" s="1">
        <v>35889</v>
      </c>
      <c r="L79" s="1">
        <v>53921</v>
      </c>
      <c r="M79">
        <v>104.8</v>
      </c>
    </row>
    <row r="80" spans="1:13">
      <c r="A80" s="2">
        <v>79</v>
      </c>
      <c r="B80" s="2" t="s">
        <v>78</v>
      </c>
      <c r="C80" s="3">
        <v>20973</v>
      </c>
      <c r="D80" s="3">
        <v>30335</v>
      </c>
      <c r="E80" s="3">
        <v>51308</v>
      </c>
      <c r="F80" s="2">
        <f t="shared" si="1"/>
        <v>53808</v>
      </c>
      <c r="H80">
        <v>79</v>
      </c>
      <c r="I80" t="s">
        <v>78</v>
      </c>
      <c r="J80" s="1">
        <v>22453</v>
      </c>
      <c r="K80" s="1">
        <v>31355</v>
      </c>
      <c r="L80" s="1">
        <v>53808</v>
      </c>
      <c r="M80">
        <v>104.9</v>
      </c>
    </row>
    <row r="81" spans="1:13">
      <c r="A81" s="2">
        <v>80</v>
      </c>
      <c r="B81" s="2" t="s">
        <v>79</v>
      </c>
      <c r="C81" s="3">
        <v>27099</v>
      </c>
      <c r="D81" s="3">
        <v>23996</v>
      </c>
      <c r="E81" s="3">
        <v>51096</v>
      </c>
      <c r="F81" s="2">
        <f t="shared" si="1"/>
        <v>54704</v>
      </c>
      <c r="H81">
        <v>80</v>
      </c>
      <c r="I81" t="s">
        <v>80</v>
      </c>
      <c r="J81" s="1">
        <v>19391</v>
      </c>
      <c r="K81" s="1">
        <v>33529</v>
      </c>
      <c r="L81" s="1">
        <v>52921</v>
      </c>
      <c r="M81">
        <v>104.9</v>
      </c>
    </row>
    <row r="82" spans="1:13">
      <c r="A82" s="2">
        <v>81</v>
      </c>
      <c r="B82" s="2" t="s">
        <v>80</v>
      </c>
      <c r="C82" s="3">
        <v>18362</v>
      </c>
      <c r="D82" s="3">
        <v>32084</v>
      </c>
      <c r="E82" s="3">
        <v>50446</v>
      </c>
      <c r="F82" s="2">
        <f t="shared" si="1"/>
        <v>52921</v>
      </c>
      <c r="H82">
        <v>81</v>
      </c>
      <c r="I82" t="s">
        <v>81</v>
      </c>
      <c r="J82" s="1">
        <v>21351</v>
      </c>
      <c r="K82" s="1">
        <v>31505</v>
      </c>
      <c r="L82" s="1">
        <v>52857</v>
      </c>
      <c r="M82">
        <v>106.5</v>
      </c>
    </row>
    <row r="83" spans="1:13">
      <c r="A83" s="2">
        <v>82</v>
      </c>
      <c r="B83" s="2" t="s">
        <v>81</v>
      </c>
      <c r="C83" s="3">
        <v>20015</v>
      </c>
      <c r="D83" s="3">
        <v>29602</v>
      </c>
      <c r="E83" s="3">
        <v>49618</v>
      </c>
      <c r="F83" s="2">
        <f t="shared" si="1"/>
        <v>52857</v>
      </c>
      <c r="H83">
        <v>82</v>
      </c>
      <c r="I83" t="s">
        <v>82</v>
      </c>
      <c r="J83" s="1">
        <v>23535</v>
      </c>
      <c r="K83" s="1">
        <v>29086</v>
      </c>
      <c r="L83" s="1">
        <v>52622</v>
      </c>
      <c r="M83">
        <v>106.7</v>
      </c>
    </row>
    <row r="84" spans="1:13">
      <c r="A84" s="2">
        <v>83</v>
      </c>
      <c r="B84" s="2" t="s">
        <v>82</v>
      </c>
      <c r="C84" s="3">
        <v>21124</v>
      </c>
      <c r="D84" s="3">
        <v>28208</v>
      </c>
      <c r="E84" s="3">
        <v>49332</v>
      </c>
      <c r="F84" s="2">
        <f t="shared" si="1"/>
        <v>52622</v>
      </c>
      <c r="H84">
        <v>83</v>
      </c>
      <c r="I84" t="s">
        <v>85</v>
      </c>
      <c r="J84" s="1">
        <v>25433</v>
      </c>
      <c r="K84" s="1">
        <v>26819</v>
      </c>
      <c r="L84" s="1">
        <v>52252</v>
      </c>
      <c r="M84">
        <v>107.7</v>
      </c>
    </row>
    <row r="85" spans="1:13">
      <c r="A85" s="2">
        <v>84</v>
      </c>
      <c r="B85" s="2" t="s">
        <v>83</v>
      </c>
      <c r="C85" s="3">
        <v>15516</v>
      </c>
      <c r="D85" s="3">
        <v>33400</v>
      </c>
      <c r="E85" s="3">
        <v>48916</v>
      </c>
      <c r="F85" s="2">
        <f t="shared" si="1"/>
        <v>51033</v>
      </c>
      <c r="H85">
        <v>84</v>
      </c>
      <c r="I85" t="s">
        <v>84</v>
      </c>
      <c r="J85" s="1">
        <v>18301</v>
      </c>
      <c r="K85" s="1">
        <v>33207</v>
      </c>
      <c r="L85" s="1">
        <v>51508</v>
      </c>
      <c r="M85">
        <v>106.1</v>
      </c>
    </row>
    <row r="86" spans="1:13">
      <c r="A86" s="2">
        <v>85</v>
      </c>
      <c r="B86" s="2" t="s">
        <v>84</v>
      </c>
      <c r="C86" s="3">
        <v>16751</v>
      </c>
      <c r="D86" s="3">
        <v>31781</v>
      </c>
      <c r="E86" s="3">
        <v>48532</v>
      </c>
      <c r="F86" s="2">
        <f t="shared" si="1"/>
        <v>51508</v>
      </c>
      <c r="H86">
        <v>85</v>
      </c>
      <c r="I86" t="s">
        <v>83</v>
      </c>
      <c r="J86" s="1">
        <v>16193</v>
      </c>
      <c r="K86" s="1">
        <v>34840</v>
      </c>
      <c r="L86" s="1">
        <v>51033</v>
      </c>
      <c r="M86">
        <v>104.3</v>
      </c>
    </row>
    <row r="87" spans="1:13">
      <c r="A87" s="2">
        <v>86</v>
      </c>
      <c r="B87" s="2" t="s">
        <v>85</v>
      </c>
      <c r="C87" s="3">
        <v>23036</v>
      </c>
      <c r="D87" s="3">
        <v>25473</v>
      </c>
      <c r="E87" s="3">
        <v>48509</v>
      </c>
      <c r="F87" s="2">
        <f t="shared" si="1"/>
        <v>52252</v>
      </c>
      <c r="H87">
        <v>86</v>
      </c>
      <c r="I87" t="s">
        <v>93</v>
      </c>
      <c r="J87" s="1">
        <v>25390</v>
      </c>
      <c r="K87" s="1">
        <v>25086</v>
      </c>
      <c r="L87" s="1">
        <v>50477</v>
      </c>
      <c r="M87">
        <v>112.7</v>
      </c>
    </row>
    <row r="88" spans="1:13">
      <c r="A88" s="2">
        <v>87</v>
      </c>
      <c r="B88" s="2" t="s">
        <v>86</v>
      </c>
      <c r="C88" s="3">
        <v>16608</v>
      </c>
      <c r="D88" s="3">
        <v>30774</v>
      </c>
      <c r="E88" s="3">
        <v>47382</v>
      </c>
      <c r="F88" s="2">
        <f t="shared" si="1"/>
        <v>50380</v>
      </c>
      <c r="H88">
        <v>87</v>
      </c>
      <c r="I88" t="s">
        <v>86</v>
      </c>
      <c r="J88" s="1">
        <v>17995</v>
      </c>
      <c r="K88" s="1">
        <v>32385</v>
      </c>
      <c r="L88" s="1">
        <v>50380</v>
      </c>
      <c r="M88">
        <v>106.3</v>
      </c>
    </row>
    <row r="89" spans="1:13">
      <c r="A89" s="2">
        <v>88</v>
      </c>
      <c r="B89" s="2" t="s">
        <v>87</v>
      </c>
      <c r="C89" s="3">
        <v>16648</v>
      </c>
      <c r="D89" s="3">
        <v>29944</v>
      </c>
      <c r="E89" s="3">
        <v>46593</v>
      </c>
      <c r="F89" s="2">
        <f t="shared" si="1"/>
        <v>48677</v>
      </c>
      <c r="H89">
        <v>88</v>
      </c>
      <c r="I89" t="s">
        <v>88</v>
      </c>
      <c r="J89" s="1">
        <v>17334</v>
      </c>
      <c r="K89" s="1">
        <v>32139</v>
      </c>
      <c r="L89" s="1">
        <v>49474</v>
      </c>
      <c r="M89">
        <v>106.8</v>
      </c>
    </row>
    <row r="90" spans="1:13">
      <c r="A90" s="2">
        <v>89</v>
      </c>
      <c r="B90" s="2" t="s">
        <v>88</v>
      </c>
      <c r="C90" s="3">
        <v>15756</v>
      </c>
      <c r="D90" s="3">
        <v>30556</v>
      </c>
      <c r="E90" s="3">
        <v>46313</v>
      </c>
      <c r="F90" s="2">
        <f t="shared" si="1"/>
        <v>49474</v>
      </c>
      <c r="H90">
        <v>89</v>
      </c>
      <c r="I90" t="s">
        <v>87</v>
      </c>
      <c r="J90" s="1">
        <v>17733</v>
      </c>
      <c r="K90" s="1">
        <v>30943</v>
      </c>
      <c r="L90" s="1">
        <v>48677</v>
      </c>
      <c r="M90">
        <v>104.5</v>
      </c>
    </row>
    <row r="91" spans="1:13">
      <c r="A91" s="2">
        <v>90</v>
      </c>
      <c r="B91" s="2" t="s">
        <v>89</v>
      </c>
      <c r="C91" s="3">
        <v>15579</v>
      </c>
      <c r="D91" s="3">
        <v>30060</v>
      </c>
      <c r="E91" s="3">
        <v>45640</v>
      </c>
      <c r="F91" s="2">
        <f t="shared" si="1"/>
        <v>47988</v>
      </c>
      <c r="H91">
        <v>90</v>
      </c>
      <c r="I91" t="s">
        <v>92</v>
      </c>
      <c r="J91" s="1">
        <v>21237</v>
      </c>
      <c r="K91" s="1">
        <v>26817</v>
      </c>
      <c r="L91" s="1">
        <v>48054</v>
      </c>
      <c r="M91">
        <v>107.3</v>
      </c>
    </row>
    <row r="92" spans="1:13">
      <c r="A92" s="2">
        <v>91</v>
      </c>
      <c r="B92" s="2" t="s">
        <v>90</v>
      </c>
      <c r="C92" s="3">
        <v>15752</v>
      </c>
      <c r="D92" s="3">
        <v>29446</v>
      </c>
      <c r="E92" s="3">
        <v>45198</v>
      </c>
      <c r="F92" s="2">
        <f t="shared" si="1"/>
        <v>47095</v>
      </c>
      <c r="H92">
        <v>91</v>
      </c>
      <c r="I92" t="s">
        <v>89</v>
      </c>
      <c r="J92" s="1">
        <v>16590</v>
      </c>
      <c r="K92" s="1">
        <v>31397</v>
      </c>
      <c r="L92" s="1">
        <v>47988</v>
      </c>
      <c r="M92">
        <v>105.1</v>
      </c>
    </row>
    <row r="93" spans="1:13">
      <c r="A93" s="2">
        <v>92</v>
      </c>
      <c r="B93" s="2" t="s">
        <v>91</v>
      </c>
      <c r="C93" s="3">
        <v>14253</v>
      </c>
      <c r="D93" s="3">
        <v>30831</v>
      </c>
      <c r="E93" s="3">
        <v>45085</v>
      </c>
      <c r="F93" s="2">
        <f t="shared" si="1"/>
        <v>47163</v>
      </c>
      <c r="H93">
        <v>92</v>
      </c>
      <c r="I93" t="s">
        <v>77</v>
      </c>
      <c r="J93" s="1">
        <v>23988</v>
      </c>
      <c r="K93" s="1">
        <v>23592</v>
      </c>
      <c r="L93" s="1">
        <v>47580</v>
      </c>
      <c r="M93">
        <v>92.5</v>
      </c>
    </row>
    <row r="94" spans="1:13">
      <c r="A94" s="2">
        <v>93</v>
      </c>
      <c r="B94" s="2" t="s">
        <v>92</v>
      </c>
      <c r="C94" s="3">
        <v>18715</v>
      </c>
      <c r="D94" s="3">
        <v>26088</v>
      </c>
      <c r="E94" s="3">
        <v>44804</v>
      </c>
      <c r="F94" s="2">
        <f t="shared" si="1"/>
        <v>48054</v>
      </c>
      <c r="H94">
        <v>93</v>
      </c>
      <c r="I94" t="s">
        <v>91</v>
      </c>
      <c r="J94" s="1">
        <v>15225</v>
      </c>
      <c r="K94" s="1">
        <v>31937</v>
      </c>
      <c r="L94" s="1">
        <v>47163</v>
      </c>
      <c r="M94">
        <v>104.6</v>
      </c>
    </row>
    <row r="95" spans="1:13">
      <c r="A95" s="2">
        <v>94</v>
      </c>
      <c r="B95" s="2" t="s">
        <v>93</v>
      </c>
      <c r="C95" s="3">
        <v>22277</v>
      </c>
      <c r="D95" s="3">
        <v>22506</v>
      </c>
      <c r="E95" s="3">
        <v>44784</v>
      </c>
      <c r="F95" s="2">
        <f t="shared" si="1"/>
        <v>50477</v>
      </c>
      <c r="H95">
        <v>94</v>
      </c>
      <c r="I95" t="s">
        <v>90</v>
      </c>
      <c r="J95" s="1">
        <v>16658</v>
      </c>
      <c r="K95" s="1">
        <v>30436</v>
      </c>
      <c r="L95" s="1">
        <v>47095</v>
      </c>
      <c r="M95">
        <v>104.2</v>
      </c>
    </row>
    <row r="96" spans="1:13">
      <c r="A96" s="2">
        <v>95</v>
      </c>
      <c r="B96" s="2" t="s">
        <v>94</v>
      </c>
      <c r="C96" s="3">
        <v>28215</v>
      </c>
      <c r="D96" s="3">
        <v>15337</v>
      </c>
      <c r="E96" s="3">
        <v>43552</v>
      </c>
      <c r="F96" s="2">
        <f t="shared" si="1"/>
        <v>46726</v>
      </c>
      <c r="H96">
        <v>95</v>
      </c>
      <c r="I96" t="s">
        <v>94</v>
      </c>
      <c r="J96" s="1">
        <v>30566</v>
      </c>
      <c r="K96" s="1">
        <v>16159</v>
      </c>
      <c r="L96" s="1">
        <v>46726</v>
      </c>
      <c r="M96">
        <v>107.3</v>
      </c>
    </row>
    <row r="97" spans="1:13">
      <c r="A97" s="2">
        <v>96</v>
      </c>
      <c r="B97" s="2" t="s">
        <v>95</v>
      </c>
      <c r="C97" s="3">
        <v>20694</v>
      </c>
      <c r="D97" s="3">
        <v>22601</v>
      </c>
      <c r="E97" s="3">
        <v>43296</v>
      </c>
      <c r="F97" s="2">
        <f t="shared" si="1"/>
        <v>46069</v>
      </c>
      <c r="H97">
        <v>96</v>
      </c>
      <c r="I97" t="s">
        <v>95</v>
      </c>
      <c r="J97" s="1">
        <v>22377</v>
      </c>
      <c r="K97" s="1">
        <v>23692</v>
      </c>
      <c r="L97" s="1">
        <v>46069</v>
      </c>
      <c r="M97">
        <v>106.4</v>
      </c>
    </row>
    <row r="98" spans="1:13">
      <c r="A98" s="2">
        <v>97</v>
      </c>
      <c r="B98" s="2" t="s">
        <v>96</v>
      </c>
      <c r="C98" s="3">
        <v>18146</v>
      </c>
      <c r="D98" s="3">
        <v>25079</v>
      </c>
      <c r="E98" s="3">
        <v>43226</v>
      </c>
      <c r="F98" s="2">
        <f>VLOOKUP(B98,$I$2:$L$201,4,FALSE)</f>
        <v>36274</v>
      </c>
      <c r="H98">
        <v>97</v>
      </c>
      <c r="I98" t="s">
        <v>97</v>
      </c>
      <c r="J98" s="1">
        <v>15435</v>
      </c>
      <c r="K98" s="1">
        <v>29729</v>
      </c>
      <c r="L98" s="1">
        <v>45164</v>
      </c>
      <c r="M98">
        <v>104.8</v>
      </c>
    </row>
    <row r="99" spans="1:13">
      <c r="A99" s="2">
        <v>98</v>
      </c>
      <c r="B99" s="2" t="s">
        <v>97</v>
      </c>
      <c r="C99" s="3">
        <v>14332</v>
      </c>
      <c r="D99" s="3">
        <v>28746</v>
      </c>
      <c r="E99" s="3">
        <v>43078</v>
      </c>
      <c r="F99" s="2">
        <f t="shared" ref="F99:F155" si="2">VLOOKUP(B99,$I$2:$L$201,4,FALSE)</f>
        <v>45164</v>
      </c>
      <c r="H99">
        <v>98</v>
      </c>
      <c r="I99" t="s">
        <v>98</v>
      </c>
      <c r="J99" s="1">
        <v>18424</v>
      </c>
      <c r="K99" s="1">
        <v>24295</v>
      </c>
      <c r="L99" s="1">
        <v>42719</v>
      </c>
      <c r="M99">
        <v>104.4</v>
      </c>
    </row>
    <row r="100" spans="1:13">
      <c r="A100" s="2">
        <v>99</v>
      </c>
      <c r="B100" s="2" t="s">
        <v>98</v>
      </c>
      <c r="C100" s="3">
        <v>17542</v>
      </c>
      <c r="D100" s="3">
        <v>23364</v>
      </c>
      <c r="E100" s="3">
        <v>40906</v>
      </c>
      <c r="F100" s="2">
        <f t="shared" si="2"/>
        <v>42719</v>
      </c>
      <c r="H100">
        <v>99</v>
      </c>
      <c r="I100" t="s">
        <v>99</v>
      </c>
      <c r="J100" s="1">
        <v>18926</v>
      </c>
      <c r="K100" s="1">
        <v>22703</v>
      </c>
      <c r="L100" s="1">
        <v>41629</v>
      </c>
      <c r="M100">
        <v>105</v>
      </c>
    </row>
    <row r="101" spans="1:13">
      <c r="A101" s="2">
        <v>100</v>
      </c>
      <c r="B101" s="2" t="s">
        <v>99</v>
      </c>
      <c r="C101" s="3">
        <v>17955</v>
      </c>
      <c r="D101" s="3">
        <v>21681</v>
      </c>
      <c r="E101" s="3">
        <v>39636</v>
      </c>
      <c r="F101" s="2">
        <f t="shared" si="2"/>
        <v>41629</v>
      </c>
      <c r="H101">
        <v>100</v>
      </c>
      <c r="I101" t="s">
        <v>100</v>
      </c>
      <c r="J101" s="1">
        <v>18161</v>
      </c>
      <c r="K101" s="1">
        <v>22160</v>
      </c>
      <c r="L101" s="1">
        <v>40321</v>
      </c>
      <c r="M101">
        <v>105.4</v>
      </c>
    </row>
    <row r="102" spans="1:13">
      <c r="A102" s="2">
        <v>101</v>
      </c>
      <c r="B102" s="2" t="s">
        <v>100</v>
      </c>
      <c r="C102" s="3">
        <v>17104</v>
      </c>
      <c r="D102" s="3">
        <v>21151</v>
      </c>
      <c r="E102" s="3">
        <v>38256</v>
      </c>
      <c r="F102" s="2">
        <f t="shared" si="2"/>
        <v>40321</v>
      </c>
      <c r="I102" t="s">
        <v>101</v>
      </c>
      <c r="J102" s="1">
        <v>22534</v>
      </c>
      <c r="K102" s="1">
        <v>17059</v>
      </c>
      <c r="L102" s="1">
        <v>39593</v>
      </c>
    </row>
    <row r="103" spans="1:13">
      <c r="A103" s="2">
        <v>102</v>
      </c>
      <c r="B103" s="2" t="s">
        <v>101</v>
      </c>
      <c r="C103" s="3">
        <v>21652</v>
      </c>
      <c r="D103" s="3">
        <v>16580</v>
      </c>
      <c r="E103" s="3">
        <v>38232</v>
      </c>
      <c r="F103" s="2">
        <f t="shared" si="2"/>
        <v>39593</v>
      </c>
      <c r="I103" t="s">
        <v>103</v>
      </c>
      <c r="J103" s="1">
        <v>17509</v>
      </c>
      <c r="K103" s="1">
        <v>21722</v>
      </c>
      <c r="L103" s="1">
        <v>39231</v>
      </c>
    </row>
    <row r="104" spans="1:13">
      <c r="A104">
        <v>103</v>
      </c>
      <c r="B104" t="s">
        <v>102</v>
      </c>
      <c r="C104" s="1">
        <v>14135</v>
      </c>
      <c r="D104" s="1">
        <v>23263</v>
      </c>
      <c r="E104" s="1">
        <v>37399</v>
      </c>
      <c r="F104">
        <f t="shared" si="2"/>
        <v>38920</v>
      </c>
      <c r="I104" t="s">
        <v>102</v>
      </c>
      <c r="J104" s="1">
        <v>14780</v>
      </c>
      <c r="K104" s="1">
        <v>24140</v>
      </c>
      <c r="L104" s="1">
        <v>38920</v>
      </c>
    </row>
    <row r="105" spans="1:13">
      <c r="A105">
        <v>104</v>
      </c>
      <c r="B105" t="s">
        <v>103</v>
      </c>
      <c r="C105" s="1">
        <v>16494</v>
      </c>
      <c r="D105" s="1">
        <v>20796</v>
      </c>
      <c r="E105" s="1">
        <v>37291</v>
      </c>
      <c r="F105">
        <f t="shared" si="2"/>
        <v>39231</v>
      </c>
      <c r="I105" t="s">
        <v>104</v>
      </c>
      <c r="J105" s="1">
        <v>11267</v>
      </c>
      <c r="K105" s="1">
        <v>26765</v>
      </c>
      <c r="L105" s="1">
        <v>38032</v>
      </c>
    </row>
    <row r="106" spans="1:13">
      <c r="A106">
        <v>105</v>
      </c>
      <c r="B106" t="s">
        <v>104</v>
      </c>
      <c r="C106" s="1">
        <v>10453</v>
      </c>
      <c r="D106" s="1">
        <v>25882</v>
      </c>
      <c r="E106" s="1">
        <v>36335</v>
      </c>
      <c r="F106">
        <f t="shared" si="2"/>
        <v>38032</v>
      </c>
      <c r="I106" t="s">
        <v>105</v>
      </c>
      <c r="J106" s="1">
        <v>13170</v>
      </c>
      <c r="K106" s="1">
        <v>24256</v>
      </c>
      <c r="L106" s="1">
        <v>37426</v>
      </c>
    </row>
    <row r="107" spans="1:13">
      <c r="A107">
        <v>106</v>
      </c>
      <c r="B107" t="s">
        <v>105</v>
      </c>
      <c r="C107" s="1">
        <v>12684</v>
      </c>
      <c r="D107" s="1">
        <v>23412</v>
      </c>
      <c r="E107" s="1">
        <v>36096</v>
      </c>
      <c r="F107">
        <f t="shared" si="2"/>
        <v>37426</v>
      </c>
      <c r="I107" t="s">
        <v>106</v>
      </c>
      <c r="J107" s="1">
        <v>12152</v>
      </c>
      <c r="K107" s="1">
        <v>24600</v>
      </c>
      <c r="L107" s="1">
        <v>36752</v>
      </c>
    </row>
    <row r="108" spans="1:13">
      <c r="A108" s="2">
        <v>107</v>
      </c>
      <c r="B108" s="2" t="s">
        <v>106</v>
      </c>
      <c r="C108" s="3">
        <v>11244</v>
      </c>
      <c r="D108" s="3">
        <v>23801</v>
      </c>
      <c r="E108" s="3">
        <v>35046</v>
      </c>
      <c r="F108" s="2">
        <f t="shared" si="2"/>
        <v>36752</v>
      </c>
      <c r="I108" t="s">
        <v>107</v>
      </c>
      <c r="J108" s="1">
        <v>13926</v>
      </c>
      <c r="K108" s="1">
        <v>22657</v>
      </c>
      <c r="L108" s="1">
        <v>36584</v>
      </c>
    </row>
    <row r="109" spans="1:13">
      <c r="A109" s="2">
        <v>108</v>
      </c>
      <c r="B109" s="2" t="s">
        <v>107</v>
      </c>
      <c r="C109" s="3">
        <v>13052</v>
      </c>
      <c r="D109" s="3">
        <v>21954</v>
      </c>
      <c r="E109" s="3">
        <v>35006</v>
      </c>
      <c r="F109" s="2">
        <f t="shared" si="2"/>
        <v>36584</v>
      </c>
      <c r="I109" t="s">
        <v>108</v>
      </c>
      <c r="J109" s="1">
        <v>12908</v>
      </c>
      <c r="K109" s="1">
        <v>23382</v>
      </c>
      <c r="L109" s="1">
        <v>36290</v>
      </c>
    </row>
    <row r="110" spans="1:13">
      <c r="A110" s="2">
        <v>109</v>
      </c>
      <c r="B110" s="2" t="s">
        <v>108</v>
      </c>
      <c r="C110" s="3">
        <v>12094</v>
      </c>
      <c r="D110" s="3">
        <v>22859</v>
      </c>
      <c r="E110" s="3">
        <v>34954</v>
      </c>
      <c r="F110" s="2">
        <f t="shared" si="2"/>
        <v>36290</v>
      </c>
      <c r="I110" t="s">
        <v>96</v>
      </c>
      <c r="J110" s="1">
        <v>13618</v>
      </c>
      <c r="K110" s="1">
        <v>22655</v>
      </c>
      <c r="L110" s="1">
        <v>36274</v>
      </c>
    </row>
    <row r="111" spans="1:13">
      <c r="A111">
        <v>110</v>
      </c>
      <c r="B111" t="s">
        <v>109</v>
      </c>
      <c r="C111" s="1">
        <v>15505</v>
      </c>
      <c r="D111" s="1">
        <v>18907</v>
      </c>
      <c r="E111" s="1">
        <v>34412</v>
      </c>
      <c r="F111">
        <f t="shared" si="2"/>
        <v>35805</v>
      </c>
      <c r="I111" t="s">
        <v>112</v>
      </c>
      <c r="J111" s="1">
        <v>12838</v>
      </c>
      <c r="K111" s="1">
        <v>23098</v>
      </c>
      <c r="L111" s="1">
        <v>35936</v>
      </c>
    </row>
    <row r="112" spans="1:13">
      <c r="A112" s="2">
        <v>111</v>
      </c>
      <c r="B112" s="2" t="s">
        <v>110</v>
      </c>
      <c r="C112" s="3">
        <v>11336</v>
      </c>
      <c r="D112" s="3">
        <v>22510</v>
      </c>
      <c r="E112" s="3">
        <v>33846</v>
      </c>
      <c r="F112" s="2">
        <f t="shared" si="2"/>
        <v>35294</v>
      </c>
      <c r="I112" t="s">
        <v>109</v>
      </c>
      <c r="J112" s="1">
        <v>16397</v>
      </c>
      <c r="K112" s="1">
        <v>19408</v>
      </c>
      <c r="L112" s="1">
        <v>35805</v>
      </c>
    </row>
    <row r="113" spans="1:12">
      <c r="A113">
        <v>112</v>
      </c>
      <c r="B113" t="s">
        <v>111</v>
      </c>
      <c r="C113" s="1">
        <v>13474</v>
      </c>
      <c r="D113" s="1">
        <v>20200</v>
      </c>
      <c r="E113" s="1">
        <v>33675</v>
      </c>
      <c r="F113">
        <f t="shared" si="2"/>
        <v>35188</v>
      </c>
      <c r="I113" t="s">
        <v>110</v>
      </c>
      <c r="J113" s="1">
        <v>12370</v>
      </c>
      <c r="K113" s="1">
        <v>22924</v>
      </c>
      <c r="L113" s="1">
        <v>35294</v>
      </c>
    </row>
    <row r="114" spans="1:12">
      <c r="A114" s="2">
        <v>113</v>
      </c>
      <c r="B114" s="2" t="s">
        <v>112</v>
      </c>
      <c r="C114" s="3">
        <v>11685</v>
      </c>
      <c r="D114" s="3">
        <v>21876</v>
      </c>
      <c r="E114" s="3">
        <v>33562</v>
      </c>
      <c r="F114" s="2">
        <f t="shared" si="2"/>
        <v>35936</v>
      </c>
      <c r="I114" t="s">
        <v>111</v>
      </c>
      <c r="J114" s="1">
        <v>14208</v>
      </c>
      <c r="K114" s="1">
        <v>20979</v>
      </c>
      <c r="L114" s="1">
        <v>35188</v>
      </c>
    </row>
    <row r="115" spans="1:12">
      <c r="A115">
        <v>114</v>
      </c>
      <c r="B115" t="s">
        <v>113</v>
      </c>
      <c r="C115" s="1">
        <v>10574</v>
      </c>
      <c r="D115" s="1">
        <v>22177</v>
      </c>
      <c r="E115" s="1">
        <v>32751</v>
      </c>
      <c r="F115">
        <f t="shared" si="2"/>
        <v>34569</v>
      </c>
      <c r="I115" t="s">
        <v>120</v>
      </c>
      <c r="J115" s="1">
        <v>15720</v>
      </c>
      <c r="K115" s="1">
        <v>19115</v>
      </c>
      <c r="L115" s="1">
        <v>34836</v>
      </c>
    </row>
    <row r="116" spans="1:12">
      <c r="A116">
        <v>115</v>
      </c>
      <c r="B116" t="s">
        <v>114</v>
      </c>
      <c r="C116" s="1">
        <v>9803</v>
      </c>
      <c r="D116" s="1">
        <v>22304</v>
      </c>
      <c r="E116" s="1">
        <v>32107</v>
      </c>
      <c r="F116">
        <f t="shared" si="2"/>
        <v>33362</v>
      </c>
      <c r="I116" t="s">
        <v>113</v>
      </c>
      <c r="J116" s="1">
        <v>11141</v>
      </c>
      <c r="K116" s="1">
        <v>23428</v>
      </c>
      <c r="L116" s="1">
        <v>34569</v>
      </c>
    </row>
    <row r="117" spans="1:12">
      <c r="A117">
        <v>116</v>
      </c>
      <c r="B117" t="s">
        <v>115</v>
      </c>
      <c r="C117" s="1">
        <v>11401</v>
      </c>
      <c r="D117" s="1">
        <v>20701</v>
      </c>
      <c r="E117" s="1">
        <v>32102</v>
      </c>
      <c r="F117">
        <f t="shared" si="2"/>
        <v>33668</v>
      </c>
      <c r="I117" t="s">
        <v>119</v>
      </c>
      <c r="J117" s="1">
        <v>15531</v>
      </c>
      <c r="K117" s="1">
        <v>18883</v>
      </c>
      <c r="L117" s="1">
        <v>34415</v>
      </c>
    </row>
    <row r="118" spans="1:12">
      <c r="A118" s="2">
        <v>117</v>
      </c>
      <c r="B118" s="2" t="s">
        <v>116</v>
      </c>
      <c r="C118" s="3">
        <v>14634</v>
      </c>
      <c r="D118" s="3">
        <v>17376</v>
      </c>
      <c r="E118" s="3">
        <v>32010</v>
      </c>
      <c r="F118" s="2">
        <f t="shared" si="2"/>
        <v>33583</v>
      </c>
      <c r="I118" t="s">
        <v>115</v>
      </c>
      <c r="J118" s="1">
        <v>12100</v>
      </c>
      <c r="K118" s="1">
        <v>21567</v>
      </c>
      <c r="L118" s="1">
        <v>33668</v>
      </c>
    </row>
    <row r="119" spans="1:12">
      <c r="A119">
        <v>118</v>
      </c>
      <c r="B119" t="s">
        <v>117</v>
      </c>
      <c r="C119" s="1">
        <v>11015</v>
      </c>
      <c r="D119" s="1">
        <v>20956</v>
      </c>
      <c r="E119" s="1">
        <v>31972</v>
      </c>
      <c r="F119">
        <f t="shared" si="2"/>
        <v>33410</v>
      </c>
      <c r="I119" t="s">
        <v>116</v>
      </c>
      <c r="J119" s="1">
        <v>15581</v>
      </c>
      <c r="K119" s="1">
        <v>18002</v>
      </c>
      <c r="L119" s="1">
        <v>33583</v>
      </c>
    </row>
    <row r="120" spans="1:12">
      <c r="A120">
        <v>119</v>
      </c>
      <c r="B120" t="s">
        <v>118</v>
      </c>
      <c r="C120" s="1">
        <v>11257</v>
      </c>
      <c r="D120" s="1">
        <v>20478</v>
      </c>
      <c r="E120" s="1">
        <v>31735</v>
      </c>
      <c r="F120">
        <f t="shared" si="2"/>
        <v>33504</v>
      </c>
      <c r="I120" t="s">
        <v>118</v>
      </c>
      <c r="J120" s="1">
        <v>11935</v>
      </c>
      <c r="K120" s="1">
        <v>21569</v>
      </c>
      <c r="L120" s="1">
        <v>33504</v>
      </c>
    </row>
    <row r="121" spans="1:12">
      <c r="A121">
        <v>120</v>
      </c>
      <c r="B121" t="s">
        <v>119</v>
      </c>
      <c r="C121" s="1">
        <v>13335</v>
      </c>
      <c r="D121" s="1">
        <v>17965</v>
      </c>
      <c r="E121" s="1">
        <v>31301</v>
      </c>
      <c r="F121">
        <f t="shared" si="2"/>
        <v>34415</v>
      </c>
      <c r="I121" t="s">
        <v>117</v>
      </c>
      <c r="J121" s="1">
        <v>11573</v>
      </c>
      <c r="K121" s="1">
        <v>21836</v>
      </c>
      <c r="L121" s="1">
        <v>33410</v>
      </c>
    </row>
    <row r="122" spans="1:12">
      <c r="A122">
        <v>121</v>
      </c>
      <c r="B122" t="s">
        <v>120</v>
      </c>
      <c r="C122" s="1">
        <v>12768</v>
      </c>
      <c r="D122" s="1">
        <v>18473</v>
      </c>
      <c r="E122" s="1">
        <v>31241</v>
      </c>
      <c r="F122">
        <f t="shared" si="2"/>
        <v>34836</v>
      </c>
      <c r="I122" t="s">
        <v>114</v>
      </c>
      <c r="J122" s="1">
        <v>10430</v>
      </c>
      <c r="K122" s="1">
        <v>22931</v>
      </c>
      <c r="L122" s="1">
        <v>33362</v>
      </c>
    </row>
    <row r="123" spans="1:12">
      <c r="A123">
        <v>122</v>
      </c>
      <c r="B123" t="s">
        <v>121</v>
      </c>
      <c r="C123" s="1">
        <v>10144</v>
      </c>
      <c r="D123" s="1">
        <v>20770</v>
      </c>
      <c r="E123" s="1">
        <v>30915</v>
      </c>
      <c r="F123">
        <f t="shared" si="2"/>
        <v>32387</v>
      </c>
      <c r="I123" t="s">
        <v>126</v>
      </c>
      <c r="J123" s="1">
        <v>15493</v>
      </c>
      <c r="K123" s="1">
        <v>17695</v>
      </c>
      <c r="L123" s="1">
        <v>33188</v>
      </c>
    </row>
    <row r="124" spans="1:12">
      <c r="A124">
        <v>123</v>
      </c>
      <c r="B124" t="s">
        <v>122</v>
      </c>
      <c r="C124" s="1">
        <v>12004</v>
      </c>
      <c r="D124" s="1">
        <v>18836</v>
      </c>
      <c r="E124" s="1">
        <v>30840</v>
      </c>
      <c r="F124">
        <f t="shared" si="2"/>
        <v>32873</v>
      </c>
      <c r="I124" t="s">
        <v>122</v>
      </c>
      <c r="J124" s="1">
        <v>12732</v>
      </c>
      <c r="K124" s="1">
        <v>20140</v>
      </c>
      <c r="L124" s="1">
        <v>32873</v>
      </c>
    </row>
    <row r="125" spans="1:12">
      <c r="A125">
        <v>124</v>
      </c>
      <c r="B125" t="s">
        <v>123</v>
      </c>
      <c r="C125" s="1">
        <v>7278</v>
      </c>
      <c r="D125" s="1">
        <v>22955</v>
      </c>
      <c r="E125" s="1">
        <v>30234</v>
      </c>
      <c r="F125">
        <f t="shared" si="2"/>
        <v>31530</v>
      </c>
      <c r="I125" t="s">
        <v>121</v>
      </c>
      <c r="J125" s="1">
        <v>10857</v>
      </c>
      <c r="K125" s="1">
        <v>21530</v>
      </c>
      <c r="L125" s="1">
        <v>32387</v>
      </c>
    </row>
    <row r="126" spans="1:12">
      <c r="A126" s="2">
        <v>125</v>
      </c>
      <c r="B126" s="2" t="s">
        <v>124</v>
      </c>
      <c r="C126" s="3">
        <v>9477</v>
      </c>
      <c r="D126" s="3">
        <v>20748</v>
      </c>
      <c r="E126" s="3">
        <v>30225</v>
      </c>
      <c r="F126" s="2">
        <f t="shared" si="2"/>
        <v>31740</v>
      </c>
      <c r="I126" t="s">
        <v>125</v>
      </c>
      <c r="J126" s="1">
        <v>13390</v>
      </c>
      <c r="K126" s="1">
        <v>18462</v>
      </c>
      <c r="L126" s="1">
        <v>31852</v>
      </c>
    </row>
    <row r="127" spans="1:12">
      <c r="A127">
        <v>126</v>
      </c>
      <c r="B127" t="s">
        <v>125</v>
      </c>
      <c r="C127" s="1">
        <v>12513</v>
      </c>
      <c r="D127" s="1">
        <v>17604</v>
      </c>
      <c r="E127" s="1">
        <v>30118</v>
      </c>
      <c r="F127">
        <f t="shared" si="2"/>
        <v>31852</v>
      </c>
      <c r="I127" t="s">
        <v>124</v>
      </c>
      <c r="J127" s="1">
        <v>10747</v>
      </c>
      <c r="K127" s="1">
        <v>20993</v>
      </c>
      <c r="L127" s="1">
        <v>31740</v>
      </c>
    </row>
    <row r="128" spans="1:12">
      <c r="A128">
        <v>127</v>
      </c>
      <c r="B128" t="s">
        <v>126</v>
      </c>
      <c r="C128" s="1">
        <v>12661</v>
      </c>
      <c r="D128" s="1">
        <v>17108</v>
      </c>
      <c r="E128" s="1">
        <v>29769</v>
      </c>
      <c r="F128">
        <f t="shared" si="2"/>
        <v>33188</v>
      </c>
      <c r="I128" t="s">
        <v>123</v>
      </c>
      <c r="J128" s="1">
        <v>7808</v>
      </c>
      <c r="K128" s="1">
        <v>23722</v>
      </c>
      <c r="L128" s="1">
        <v>31530</v>
      </c>
    </row>
    <row r="129" spans="1:12">
      <c r="A129">
        <v>128</v>
      </c>
      <c r="B129" t="s">
        <v>127</v>
      </c>
      <c r="C129" s="1">
        <v>9885</v>
      </c>
      <c r="D129" s="1">
        <v>19576</v>
      </c>
      <c r="E129" s="1">
        <v>29462</v>
      </c>
      <c r="F129">
        <f t="shared" si="2"/>
        <v>31328</v>
      </c>
      <c r="I129" t="s">
        <v>127</v>
      </c>
      <c r="J129" s="1">
        <v>10914</v>
      </c>
      <c r="K129" s="1">
        <v>20413</v>
      </c>
      <c r="L129" s="1">
        <v>31328</v>
      </c>
    </row>
    <row r="130" spans="1:12">
      <c r="A130">
        <v>129</v>
      </c>
      <c r="B130" t="s">
        <v>128</v>
      </c>
      <c r="C130" s="1">
        <v>8980</v>
      </c>
      <c r="D130" s="1">
        <v>20408</v>
      </c>
      <c r="E130" s="1">
        <v>29389</v>
      </c>
      <c r="F130">
        <f t="shared" si="2"/>
        <v>31226</v>
      </c>
      <c r="I130" t="s">
        <v>128</v>
      </c>
      <c r="J130" s="1">
        <v>9578</v>
      </c>
      <c r="K130" s="1">
        <v>21647</v>
      </c>
      <c r="L130" s="1">
        <v>31226</v>
      </c>
    </row>
    <row r="131" spans="1:12">
      <c r="A131" s="2">
        <v>130</v>
      </c>
      <c r="B131" s="2" t="s">
        <v>129</v>
      </c>
      <c r="C131" s="3">
        <v>12548</v>
      </c>
      <c r="D131" s="3">
        <v>16713</v>
      </c>
      <c r="E131" s="3">
        <v>29261</v>
      </c>
      <c r="F131" s="2">
        <f t="shared" si="2"/>
        <v>30698</v>
      </c>
      <c r="I131" t="s">
        <v>136</v>
      </c>
      <c r="J131" s="1">
        <v>14348</v>
      </c>
      <c r="K131" s="1">
        <v>16723</v>
      </c>
      <c r="L131" s="1">
        <v>31071</v>
      </c>
    </row>
    <row r="132" spans="1:12">
      <c r="A132">
        <v>131</v>
      </c>
      <c r="B132" t="s">
        <v>130</v>
      </c>
      <c r="C132" s="1">
        <v>9602</v>
      </c>
      <c r="D132" s="1">
        <v>19341</v>
      </c>
      <c r="E132" s="1">
        <v>28943</v>
      </c>
      <c r="F132">
        <f t="shared" si="2"/>
        <v>30019</v>
      </c>
      <c r="I132" t="s">
        <v>137</v>
      </c>
      <c r="J132" s="1">
        <v>16001</v>
      </c>
      <c r="K132" s="1">
        <v>14750</v>
      </c>
      <c r="L132" s="1">
        <v>30751</v>
      </c>
    </row>
    <row r="133" spans="1:12">
      <c r="A133">
        <v>132</v>
      </c>
      <c r="B133" t="s">
        <v>131</v>
      </c>
      <c r="C133" s="1">
        <v>10236</v>
      </c>
      <c r="D133" s="1">
        <v>18419</v>
      </c>
      <c r="E133" s="1">
        <v>28656</v>
      </c>
      <c r="F133">
        <f t="shared" si="2"/>
        <v>29973</v>
      </c>
      <c r="I133" t="s">
        <v>129</v>
      </c>
      <c r="J133" s="1">
        <v>13763</v>
      </c>
      <c r="K133" s="1">
        <v>16934</v>
      </c>
      <c r="L133" s="1">
        <v>30698</v>
      </c>
    </row>
    <row r="134" spans="1:12">
      <c r="A134">
        <v>133</v>
      </c>
      <c r="B134" t="s">
        <v>132</v>
      </c>
      <c r="C134" s="1">
        <v>8381</v>
      </c>
      <c r="D134" s="1">
        <v>19617</v>
      </c>
      <c r="E134" s="1">
        <v>27999</v>
      </c>
      <c r="F134">
        <f t="shared" si="2"/>
        <v>29203</v>
      </c>
      <c r="I134" t="s">
        <v>130</v>
      </c>
      <c r="J134" s="1">
        <v>10106</v>
      </c>
      <c r="K134" s="1">
        <v>19912</v>
      </c>
      <c r="L134" s="1">
        <v>30019</v>
      </c>
    </row>
    <row r="135" spans="1:12">
      <c r="A135">
        <v>134</v>
      </c>
      <c r="B135" t="s">
        <v>133</v>
      </c>
      <c r="C135" s="1">
        <v>11485</v>
      </c>
      <c r="D135" s="1">
        <v>16243</v>
      </c>
      <c r="E135" s="1">
        <v>27729</v>
      </c>
      <c r="F135">
        <f t="shared" si="2"/>
        <v>29557</v>
      </c>
      <c r="I135" t="s">
        <v>131</v>
      </c>
      <c r="J135" s="1">
        <v>10685</v>
      </c>
      <c r="K135" s="1">
        <v>19287</v>
      </c>
      <c r="L135" s="1">
        <v>29973</v>
      </c>
    </row>
    <row r="136" spans="1:12">
      <c r="A136">
        <v>135</v>
      </c>
      <c r="B136" t="s">
        <v>134</v>
      </c>
      <c r="C136" s="1">
        <v>8581</v>
      </c>
      <c r="D136" s="1">
        <v>19052</v>
      </c>
      <c r="E136" s="1">
        <v>27634</v>
      </c>
      <c r="F136">
        <f t="shared" si="2"/>
        <v>28617</v>
      </c>
      <c r="I136" t="s">
        <v>133</v>
      </c>
      <c r="J136" s="1">
        <v>12631</v>
      </c>
      <c r="K136" s="1">
        <v>16925</v>
      </c>
      <c r="L136" s="1">
        <v>29557</v>
      </c>
    </row>
    <row r="137" spans="1:12">
      <c r="A137">
        <v>136</v>
      </c>
      <c r="B137" t="s">
        <v>135</v>
      </c>
      <c r="C137" s="1">
        <v>9319</v>
      </c>
      <c r="D137" s="1">
        <v>18286</v>
      </c>
      <c r="E137" s="1">
        <v>27605</v>
      </c>
      <c r="F137">
        <f t="shared" si="2"/>
        <v>29030</v>
      </c>
      <c r="I137" t="s">
        <v>132</v>
      </c>
      <c r="J137" s="1">
        <v>8870</v>
      </c>
      <c r="K137" s="1">
        <v>20333</v>
      </c>
      <c r="L137" s="1">
        <v>29203</v>
      </c>
    </row>
    <row r="138" spans="1:12">
      <c r="A138" s="2">
        <v>137</v>
      </c>
      <c r="B138" s="2" t="s">
        <v>136</v>
      </c>
      <c r="C138" s="3">
        <v>11623</v>
      </c>
      <c r="D138" s="3">
        <v>15767</v>
      </c>
      <c r="E138" s="3">
        <v>27391</v>
      </c>
      <c r="F138" s="2">
        <f t="shared" si="2"/>
        <v>31071</v>
      </c>
      <c r="I138" t="s">
        <v>135</v>
      </c>
      <c r="J138" s="1">
        <v>9781</v>
      </c>
      <c r="K138" s="1">
        <v>19248</v>
      </c>
      <c r="L138" s="1">
        <v>29030</v>
      </c>
    </row>
    <row r="139" spans="1:12">
      <c r="A139">
        <v>138</v>
      </c>
      <c r="B139" t="s">
        <v>137</v>
      </c>
      <c r="C139" s="1">
        <v>13346</v>
      </c>
      <c r="D139" s="1">
        <v>13952</v>
      </c>
      <c r="E139" s="1">
        <v>27299</v>
      </c>
      <c r="F139">
        <f t="shared" si="2"/>
        <v>30751</v>
      </c>
      <c r="I139" t="s">
        <v>134</v>
      </c>
      <c r="J139" s="1">
        <v>8871</v>
      </c>
      <c r="K139" s="1">
        <v>19746</v>
      </c>
      <c r="L139" s="1">
        <v>28617</v>
      </c>
    </row>
    <row r="140" spans="1:12">
      <c r="A140">
        <v>139</v>
      </c>
      <c r="B140" t="s">
        <v>138</v>
      </c>
      <c r="C140" s="1">
        <v>8441</v>
      </c>
      <c r="D140" s="1">
        <v>18512</v>
      </c>
      <c r="E140" s="1">
        <v>26954</v>
      </c>
      <c r="F140">
        <f t="shared" si="2"/>
        <v>27788</v>
      </c>
      <c r="I140" t="s">
        <v>141</v>
      </c>
      <c r="J140" s="1">
        <v>14263</v>
      </c>
      <c r="K140" s="1">
        <v>13638</v>
      </c>
      <c r="L140" s="1">
        <v>27901</v>
      </c>
    </row>
    <row r="141" spans="1:12">
      <c r="A141">
        <v>140</v>
      </c>
      <c r="B141" t="s">
        <v>139</v>
      </c>
      <c r="C141" s="1">
        <v>8139</v>
      </c>
      <c r="D141" s="1">
        <v>18678</v>
      </c>
      <c r="E141" s="1">
        <v>26818</v>
      </c>
      <c r="F141">
        <f t="shared" si="2"/>
        <v>27877</v>
      </c>
      <c r="I141" t="s">
        <v>139</v>
      </c>
      <c r="J141" s="1">
        <v>8669</v>
      </c>
      <c r="K141" s="1">
        <v>19208</v>
      </c>
      <c r="L141" s="1">
        <v>27877</v>
      </c>
    </row>
    <row r="142" spans="1:12">
      <c r="A142">
        <v>141</v>
      </c>
      <c r="B142" t="s">
        <v>140</v>
      </c>
      <c r="C142" s="1">
        <v>9330</v>
      </c>
      <c r="D142" s="1">
        <v>16983</v>
      </c>
      <c r="E142" s="1">
        <v>26314</v>
      </c>
      <c r="F142">
        <f t="shared" si="2"/>
        <v>27621</v>
      </c>
      <c r="I142" t="s">
        <v>138</v>
      </c>
      <c r="J142" s="1">
        <v>8860</v>
      </c>
      <c r="K142" s="1">
        <v>18927</v>
      </c>
      <c r="L142" s="1">
        <v>27788</v>
      </c>
    </row>
    <row r="143" spans="1:12">
      <c r="A143">
        <v>142</v>
      </c>
      <c r="B143" t="s">
        <v>141</v>
      </c>
      <c r="C143" s="1">
        <v>13187</v>
      </c>
      <c r="D143" s="1">
        <v>12987</v>
      </c>
      <c r="E143" s="1">
        <v>26175</v>
      </c>
      <c r="F143">
        <f t="shared" si="2"/>
        <v>27901</v>
      </c>
      <c r="I143" t="s">
        <v>140</v>
      </c>
      <c r="J143" s="1">
        <v>10093</v>
      </c>
      <c r="K143" s="1">
        <v>17527</v>
      </c>
      <c r="L143" s="1">
        <v>27621</v>
      </c>
    </row>
    <row r="144" spans="1:12">
      <c r="A144">
        <v>143</v>
      </c>
      <c r="B144" t="s">
        <v>142</v>
      </c>
      <c r="C144" s="1">
        <v>7491</v>
      </c>
      <c r="D144" s="1">
        <v>18395</v>
      </c>
      <c r="E144" s="1">
        <v>25887</v>
      </c>
      <c r="F144">
        <f t="shared" si="2"/>
        <v>26970</v>
      </c>
      <c r="I144" t="s">
        <v>143</v>
      </c>
      <c r="J144" s="1">
        <v>10136</v>
      </c>
      <c r="K144" s="1">
        <v>17062</v>
      </c>
      <c r="L144" s="1">
        <v>27199</v>
      </c>
    </row>
    <row r="145" spans="1:12">
      <c r="A145">
        <v>144</v>
      </c>
      <c r="B145" t="s">
        <v>143</v>
      </c>
      <c r="C145" s="1">
        <v>9566</v>
      </c>
      <c r="D145" s="1">
        <v>16316</v>
      </c>
      <c r="E145" s="1">
        <v>25883</v>
      </c>
      <c r="F145">
        <f t="shared" si="2"/>
        <v>27199</v>
      </c>
      <c r="I145" t="s">
        <v>145</v>
      </c>
      <c r="J145" s="1">
        <v>10308</v>
      </c>
      <c r="K145" s="1">
        <v>16682</v>
      </c>
      <c r="L145" s="1">
        <v>26991</v>
      </c>
    </row>
    <row r="146" spans="1:12">
      <c r="A146">
        <v>145</v>
      </c>
      <c r="B146" t="s">
        <v>144</v>
      </c>
      <c r="C146" s="1">
        <v>10994</v>
      </c>
      <c r="D146" s="1">
        <v>14425</v>
      </c>
      <c r="E146" s="1">
        <v>25420</v>
      </c>
      <c r="F146">
        <f t="shared" si="2"/>
        <v>26891</v>
      </c>
      <c r="I146" t="s">
        <v>142</v>
      </c>
      <c r="J146" s="1">
        <v>7979</v>
      </c>
      <c r="K146" s="1">
        <v>18991</v>
      </c>
      <c r="L146" s="1">
        <v>26970</v>
      </c>
    </row>
    <row r="147" spans="1:12">
      <c r="A147">
        <v>146</v>
      </c>
      <c r="B147" t="s">
        <v>145</v>
      </c>
      <c r="C147" s="1">
        <v>8967</v>
      </c>
      <c r="D147" s="1">
        <v>16351</v>
      </c>
      <c r="E147" s="1">
        <v>25318</v>
      </c>
      <c r="F147">
        <f t="shared" si="2"/>
        <v>26991</v>
      </c>
      <c r="I147" t="s">
        <v>144</v>
      </c>
      <c r="J147" s="1">
        <v>11824</v>
      </c>
      <c r="K147" s="1">
        <v>15066</v>
      </c>
      <c r="L147" s="1">
        <v>26891</v>
      </c>
    </row>
    <row r="148" spans="1:12">
      <c r="A148">
        <v>147</v>
      </c>
      <c r="B148" t="s">
        <v>146</v>
      </c>
      <c r="C148" s="1">
        <v>8254</v>
      </c>
      <c r="D148" s="1">
        <v>16907</v>
      </c>
      <c r="E148" s="1">
        <v>25161</v>
      </c>
      <c r="F148">
        <f t="shared" si="2"/>
        <v>26738</v>
      </c>
      <c r="I148" t="s">
        <v>146</v>
      </c>
      <c r="J148" s="1">
        <v>9536</v>
      </c>
      <c r="K148" s="1">
        <v>17202</v>
      </c>
      <c r="L148" s="1">
        <v>26738</v>
      </c>
    </row>
    <row r="149" spans="1:12">
      <c r="A149">
        <v>148</v>
      </c>
      <c r="B149" t="s">
        <v>147</v>
      </c>
      <c r="C149" s="1">
        <v>10158</v>
      </c>
      <c r="D149" s="1">
        <v>14949</v>
      </c>
      <c r="E149" s="1">
        <v>25107</v>
      </c>
      <c r="F149">
        <f t="shared" si="2"/>
        <v>26234</v>
      </c>
      <c r="I149" t="s">
        <v>147</v>
      </c>
      <c r="J149" s="1">
        <v>10601</v>
      </c>
      <c r="K149" s="1">
        <v>15632</v>
      </c>
      <c r="L149" s="1">
        <v>26234</v>
      </c>
    </row>
    <row r="150" spans="1:12">
      <c r="A150">
        <v>149</v>
      </c>
      <c r="B150" t="s">
        <v>148</v>
      </c>
      <c r="C150" s="1">
        <v>8720</v>
      </c>
      <c r="D150" s="1">
        <v>16153</v>
      </c>
      <c r="E150" s="1">
        <v>24874</v>
      </c>
      <c r="F150">
        <f t="shared" si="2"/>
        <v>25780</v>
      </c>
      <c r="I150" t="s">
        <v>148</v>
      </c>
      <c r="J150" s="1">
        <v>9131</v>
      </c>
      <c r="K150" s="1">
        <v>16648</v>
      </c>
      <c r="L150" s="1">
        <v>25780</v>
      </c>
    </row>
    <row r="151" spans="1:12">
      <c r="A151">
        <v>150</v>
      </c>
      <c r="B151" t="s">
        <v>149</v>
      </c>
      <c r="C151" s="1">
        <v>6970</v>
      </c>
      <c r="D151" s="1">
        <v>17156</v>
      </c>
      <c r="E151" s="1">
        <v>24127</v>
      </c>
      <c r="F151">
        <f t="shared" si="2"/>
        <v>25009</v>
      </c>
      <c r="I151" t="s">
        <v>1352</v>
      </c>
      <c r="J151" s="1">
        <v>9489</v>
      </c>
      <c r="K151" s="1">
        <v>15695</v>
      </c>
      <c r="L151" s="1">
        <v>25184</v>
      </c>
    </row>
    <row r="152" spans="1:12">
      <c r="B152" t="s">
        <v>1117</v>
      </c>
      <c r="E152" s="1">
        <v>9247</v>
      </c>
      <c r="F152">
        <v>11110</v>
      </c>
      <c r="I152" t="s">
        <v>149</v>
      </c>
      <c r="J152" s="1">
        <v>7342</v>
      </c>
      <c r="K152" s="1">
        <v>17666</v>
      </c>
      <c r="L152" s="1">
        <v>25009</v>
      </c>
    </row>
    <row r="153" spans="1:12">
      <c r="B153" t="s">
        <v>1137</v>
      </c>
      <c r="E153" s="1">
        <v>16036</v>
      </c>
      <c r="F153">
        <f t="shared" si="2"/>
        <v>17418</v>
      </c>
      <c r="I153" t="s">
        <v>317</v>
      </c>
      <c r="J153" s="1">
        <v>9096</v>
      </c>
      <c r="K153" s="1">
        <v>15809</v>
      </c>
      <c r="L153" s="1">
        <v>24905</v>
      </c>
    </row>
    <row r="154" spans="1:12">
      <c r="B154" t="s">
        <v>1148</v>
      </c>
      <c r="E154" s="1">
        <v>12839</v>
      </c>
      <c r="F154" s="2">
        <v>13786</v>
      </c>
      <c r="I154" t="s">
        <v>1353</v>
      </c>
      <c r="J154" s="1">
        <v>8123</v>
      </c>
      <c r="K154" s="1">
        <v>16609</v>
      </c>
      <c r="L154" s="1">
        <v>24732</v>
      </c>
    </row>
    <row r="155" spans="1:12">
      <c r="B155" s="2" t="s">
        <v>1284</v>
      </c>
      <c r="C155" s="2"/>
      <c r="D155" s="2"/>
      <c r="E155" s="3">
        <v>19792</v>
      </c>
      <c r="F155" s="2">
        <f t="shared" si="2"/>
        <v>19792</v>
      </c>
      <c r="I155" t="s">
        <v>1354</v>
      </c>
      <c r="J155" s="1">
        <v>12808</v>
      </c>
      <c r="K155" s="1">
        <v>11502</v>
      </c>
      <c r="L155" s="1">
        <v>24311</v>
      </c>
    </row>
    <row r="156" spans="1:12">
      <c r="B156" s="2" t="s">
        <v>1439</v>
      </c>
      <c r="C156" s="2"/>
      <c r="D156" s="2"/>
      <c r="E156" s="3">
        <v>16566</v>
      </c>
      <c r="F156" s="2">
        <f>VLOOKUP(B156,$I$2:$L$204,4,FALSE)</f>
        <v>16566</v>
      </c>
      <c r="I156" t="s">
        <v>1355</v>
      </c>
      <c r="J156" s="1">
        <v>8962</v>
      </c>
      <c r="K156" s="1">
        <v>15070</v>
      </c>
      <c r="L156" s="1">
        <v>24032</v>
      </c>
    </row>
    <row r="157" spans="1:12">
      <c r="B157" t="s">
        <v>1444</v>
      </c>
      <c r="F157" s="2">
        <f t="shared" ref="F157:F158" si="3">VLOOKUP(B157,$I$2:$L$204,4,FALSE)</f>
        <v>16602</v>
      </c>
      <c r="I157" t="s">
        <v>1356</v>
      </c>
      <c r="J157" s="1">
        <v>6380</v>
      </c>
      <c r="K157" s="1">
        <v>16881</v>
      </c>
      <c r="L157" s="1">
        <v>23262</v>
      </c>
    </row>
    <row r="158" spans="1:12">
      <c r="B158" t="s">
        <v>1448</v>
      </c>
      <c r="F158" s="2">
        <f t="shared" si="3"/>
        <v>16567</v>
      </c>
      <c r="I158" t="s">
        <v>1357</v>
      </c>
      <c r="J158" s="1">
        <v>13709</v>
      </c>
      <c r="K158" s="1">
        <v>9524</v>
      </c>
      <c r="L158" s="1">
        <v>23234</v>
      </c>
    </row>
    <row r="159" spans="1:12">
      <c r="I159" t="s">
        <v>1358</v>
      </c>
      <c r="J159" s="1">
        <v>8143</v>
      </c>
      <c r="K159" s="1">
        <v>15002</v>
      </c>
      <c r="L159" s="1">
        <v>23146</v>
      </c>
    </row>
    <row r="160" spans="1:12">
      <c r="I160" t="s">
        <v>1359</v>
      </c>
      <c r="J160" s="1">
        <v>5839</v>
      </c>
      <c r="K160" s="1">
        <v>17220</v>
      </c>
      <c r="L160" s="1">
        <v>23060</v>
      </c>
    </row>
    <row r="161" spans="9:12">
      <c r="I161" t="s">
        <v>1360</v>
      </c>
      <c r="J161" s="1">
        <v>7291</v>
      </c>
      <c r="K161" s="1">
        <v>15730</v>
      </c>
      <c r="L161" s="1">
        <v>23022</v>
      </c>
    </row>
    <row r="162" spans="9:12">
      <c r="I162" t="s">
        <v>1361</v>
      </c>
      <c r="J162" s="1">
        <v>8858</v>
      </c>
      <c r="K162" s="1">
        <v>13925</v>
      </c>
      <c r="L162" s="1">
        <v>22784</v>
      </c>
    </row>
    <row r="163" spans="9:12">
      <c r="I163" t="s">
        <v>1362</v>
      </c>
      <c r="J163" s="1">
        <v>8561</v>
      </c>
      <c r="K163" s="1">
        <v>14074</v>
      </c>
      <c r="L163" s="1">
        <v>22635</v>
      </c>
    </row>
    <row r="164" spans="9:12">
      <c r="I164" t="s">
        <v>1363</v>
      </c>
      <c r="J164" s="1">
        <v>7385</v>
      </c>
      <c r="K164" s="1">
        <v>15021</v>
      </c>
      <c r="L164" s="1">
        <v>22406</v>
      </c>
    </row>
    <row r="165" spans="9:12">
      <c r="I165" t="s">
        <v>1364</v>
      </c>
      <c r="J165" s="1">
        <v>8768</v>
      </c>
      <c r="K165" s="1">
        <v>13273</v>
      </c>
      <c r="L165" s="1">
        <v>22041</v>
      </c>
    </row>
    <row r="166" spans="9:12">
      <c r="I166" t="s">
        <v>1365</v>
      </c>
      <c r="J166" s="1">
        <v>5914</v>
      </c>
      <c r="K166" s="1">
        <v>15870</v>
      </c>
      <c r="L166" s="1">
        <v>21785</v>
      </c>
    </row>
    <row r="167" spans="9:12">
      <c r="I167" t="s">
        <v>1366</v>
      </c>
      <c r="J167" s="1">
        <v>7919</v>
      </c>
      <c r="K167" s="1">
        <v>13804</v>
      </c>
      <c r="L167" s="1">
        <v>21724</v>
      </c>
    </row>
    <row r="168" spans="9:12">
      <c r="I168" t="s">
        <v>1367</v>
      </c>
      <c r="J168" s="1">
        <v>10284</v>
      </c>
      <c r="K168" s="1">
        <v>11394</v>
      </c>
      <c r="L168" s="1">
        <v>21678</v>
      </c>
    </row>
    <row r="169" spans="9:12">
      <c r="I169" t="s">
        <v>1368</v>
      </c>
      <c r="J169" s="1">
        <v>7943</v>
      </c>
      <c r="K169" s="1">
        <v>13606</v>
      </c>
      <c r="L169" s="1">
        <v>21549</v>
      </c>
    </row>
    <row r="170" spans="9:12">
      <c r="I170" t="s">
        <v>1369</v>
      </c>
      <c r="J170" s="1">
        <v>10817</v>
      </c>
      <c r="K170" s="1">
        <v>10510</v>
      </c>
      <c r="L170" s="1">
        <v>21327</v>
      </c>
    </row>
    <row r="171" spans="9:12">
      <c r="I171" t="s">
        <v>1370</v>
      </c>
      <c r="J171" s="1">
        <v>6999</v>
      </c>
      <c r="K171" s="1">
        <v>14323</v>
      </c>
      <c r="L171" s="1">
        <v>21322</v>
      </c>
    </row>
    <row r="172" spans="9:12">
      <c r="I172" t="s">
        <v>1371</v>
      </c>
      <c r="J172" s="1">
        <v>6989</v>
      </c>
      <c r="K172" s="1">
        <v>14241</v>
      </c>
      <c r="L172" s="1">
        <v>21231</v>
      </c>
    </row>
    <row r="173" spans="9:12">
      <c r="I173" t="s">
        <v>1372</v>
      </c>
      <c r="J173" s="1">
        <v>5631</v>
      </c>
      <c r="K173" s="1">
        <v>15589</v>
      </c>
      <c r="L173" s="1">
        <v>21220</v>
      </c>
    </row>
    <row r="174" spans="9:12">
      <c r="I174" t="s">
        <v>1373</v>
      </c>
      <c r="J174" s="1">
        <v>7891</v>
      </c>
      <c r="K174" s="1">
        <v>12862</v>
      </c>
      <c r="L174" s="1">
        <v>20753</v>
      </c>
    </row>
    <row r="175" spans="9:12">
      <c r="I175" t="s">
        <v>1374</v>
      </c>
      <c r="J175" s="1">
        <v>8365</v>
      </c>
      <c r="K175" s="1">
        <v>12127</v>
      </c>
      <c r="L175" s="1">
        <v>20492</v>
      </c>
    </row>
    <row r="176" spans="9:12">
      <c r="I176" t="s">
        <v>1375</v>
      </c>
      <c r="J176" s="1">
        <v>6353</v>
      </c>
      <c r="K176" s="1">
        <v>14127</v>
      </c>
      <c r="L176" s="1">
        <v>20481</v>
      </c>
    </row>
    <row r="177" spans="9:12">
      <c r="I177" t="s">
        <v>1376</v>
      </c>
      <c r="J177" s="1">
        <v>6600</v>
      </c>
      <c r="K177" s="1">
        <v>13821</v>
      </c>
      <c r="L177" s="1">
        <v>20422</v>
      </c>
    </row>
    <row r="178" spans="9:12">
      <c r="I178" t="s">
        <v>1377</v>
      </c>
      <c r="J178" s="1">
        <v>6202</v>
      </c>
      <c r="K178" s="1">
        <v>14183</v>
      </c>
      <c r="L178" s="1">
        <v>20386</v>
      </c>
    </row>
    <row r="179" spans="9:12">
      <c r="I179" t="s">
        <v>1378</v>
      </c>
      <c r="J179" s="1">
        <v>5577</v>
      </c>
      <c r="K179" s="1">
        <v>14611</v>
      </c>
      <c r="L179" s="1">
        <v>20188</v>
      </c>
    </row>
    <row r="180" spans="9:12">
      <c r="I180" t="s">
        <v>1379</v>
      </c>
      <c r="J180" s="1">
        <v>5294</v>
      </c>
      <c r="K180" s="1">
        <v>14788</v>
      </c>
      <c r="L180" s="1">
        <v>20083</v>
      </c>
    </row>
    <row r="181" spans="9:12">
      <c r="I181" t="s">
        <v>1380</v>
      </c>
      <c r="J181" s="1">
        <v>5697</v>
      </c>
      <c r="K181" s="1">
        <v>14367</v>
      </c>
      <c r="L181" s="1">
        <v>20065</v>
      </c>
    </row>
    <row r="182" spans="9:12">
      <c r="I182" t="s">
        <v>1381</v>
      </c>
      <c r="J182" s="1">
        <v>6524</v>
      </c>
      <c r="K182" s="1">
        <v>13477</v>
      </c>
      <c r="L182" s="1">
        <v>20001</v>
      </c>
    </row>
    <row r="183" spans="9:12">
      <c r="I183" t="s">
        <v>1382</v>
      </c>
      <c r="J183" s="1">
        <v>4065</v>
      </c>
      <c r="K183" s="1">
        <v>15727</v>
      </c>
      <c r="L183" s="1">
        <v>19792</v>
      </c>
    </row>
    <row r="184" spans="9:12">
      <c r="I184" t="s">
        <v>1383</v>
      </c>
      <c r="J184" s="1">
        <v>6215</v>
      </c>
      <c r="K184" s="1">
        <v>13488</v>
      </c>
      <c r="L184" s="1">
        <v>19704</v>
      </c>
    </row>
    <row r="185" spans="9:12">
      <c r="I185" t="s">
        <v>1384</v>
      </c>
      <c r="J185" s="1">
        <v>6050</v>
      </c>
      <c r="K185" s="1">
        <v>13540</v>
      </c>
      <c r="L185" s="1">
        <v>19590</v>
      </c>
    </row>
    <row r="186" spans="9:12">
      <c r="I186" t="s">
        <v>1385</v>
      </c>
      <c r="J186" s="1">
        <v>6045</v>
      </c>
      <c r="K186" s="1">
        <v>13540</v>
      </c>
      <c r="L186" s="1">
        <v>19585</v>
      </c>
    </row>
    <row r="187" spans="9:12">
      <c r="I187" t="s">
        <v>1386</v>
      </c>
      <c r="J187" s="1">
        <v>5193</v>
      </c>
      <c r="K187" s="1">
        <v>14182</v>
      </c>
      <c r="L187" s="1">
        <v>19376</v>
      </c>
    </row>
    <row r="188" spans="9:12">
      <c r="I188" t="s">
        <v>1387</v>
      </c>
      <c r="J188" s="1">
        <v>9416</v>
      </c>
      <c r="K188" s="1">
        <v>9869</v>
      </c>
      <c r="L188" s="1">
        <v>19286</v>
      </c>
    </row>
    <row r="189" spans="9:12">
      <c r="I189" t="s">
        <v>1388</v>
      </c>
      <c r="J189" s="1">
        <v>4711</v>
      </c>
      <c r="K189" s="1">
        <v>13918</v>
      </c>
      <c r="L189" s="1">
        <v>18629</v>
      </c>
    </row>
    <row r="190" spans="9:12">
      <c r="I190" t="s">
        <v>1389</v>
      </c>
      <c r="J190" s="1">
        <v>5107</v>
      </c>
      <c r="K190" s="1">
        <v>13468</v>
      </c>
      <c r="L190" s="1">
        <v>18575</v>
      </c>
    </row>
    <row r="191" spans="9:12">
      <c r="I191" t="s">
        <v>1390</v>
      </c>
      <c r="J191" s="1">
        <v>6874</v>
      </c>
      <c r="K191" s="1">
        <v>11634</v>
      </c>
      <c r="L191" s="1">
        <v>18509</v>
      </c>
    </row>
    <row r="192" spans="9:12">
      <c r="I192" t="s">
        <v>1391</v>
      </c>
      <c r="J192" s="1">
        <v>6055</v>
      </c>
      <c r="K192" s="1">
        <v>12438</v>
      </c>
      <c r="L192" s="1">
        <v>18494</v>
      </c>
    </row>
    <row r="193" spans="9:12">
      <c r="I193" t="s">
        <v>1392</v>
      </c>
      <c r="J193" s="1">
        <v>6549</v>
      </c>
      <c r="K193" s="1">
        <v>11670</v>
      </c>
      <c r="L193" s="1">
        <v>18220</v>
      </c>
    </row>
    <row r="194" spans="9:12">
      <c r="I194" t="s">
        <v>1393</v>
      </c>
      <c r="J194" s="1">
        <v>6223</v>
      </c>
      <c r="K194" s="1">
        <v>11826</v>
      </c>
      <c r="L194" s="1">
        <v>18049</v>
      </c>
    </row>
    <row r="195" spans="9:12">
      <c r="I195" t="s">
        <v>1394</v>
      </c>
      <c r="J195" s="1">
        <v>5842</v>
      </c>
      <c r="K195" s="1">
        <v>12133</v>
      </c>
      <c r="L195" s="1">
        <v>17975</v>
      </c>
    </row>
    <row r="196" spans="9:12">
      <c r="I196" t="s">
        <v>1395</v>
      </c>
      <c r="J196" s="1">
        <v>6140</v>
      </c>
      <c r="K196" s="1">
        <v>11813</v>
      </c>
      <c r="L196" s="1">
        <v>17954</v>
      </c>
    </row>
    <row r="197" spans="9:12">
      <c r="I197" t="s">
        <v>1396</v>
      </c>
      <c r="J197" s="1">
        <v>7379</v>
      </c>
      <c r="K197" s="1">
        <v>10309</v>
      </c>
      <c r="L197" s="1">
        <v>17688</v>
      </c>
    </row>
    <row r="198" spans="9:12">
      <c r="I198" t="s">
        <v>1397</v>
      </c>
      <c r="J198" s="1">
        <v>5912</v>
      </c>
      <c r="K198" s="1">
        <v>11617</v>
      </c>
      <c r="L198" s="1">
        <v>17530</v>
      </c>
    </row>
    <row r="199" spans="9:12">
      <c r="I199" t="s">
        <v>1398</v>
      </c>
      <c r="J199" s="1">
        <v>5581</v>
      </c>
      <c r="K199" s="1">
        <v>11878</v>
      </c>
      <c r="L199" s="1">
        <v>17459</v>
      </c>
    </row>
    <row r="200" spans="9:12">
      <c r="I200" t="s">
        <v>1399</v>
      </c>
      <c r="J200" s="1">
        <v>5544</v>
      </c>
      <c r="K200" s="1">
        <v>11874</v>
      </c>
      <c r="L200" s="1">
        <v>17418</v>
      </c>
    </row>
    <row r="201" spans="9:12">
      <c r="I201" t="s">
        <v>1400</v>
      </c>
      <c r="J201" s="1">
        <v>5047</v>
      </c>
      <c r="K201" s="1">
        <v>12358</v>
      </c>
      <c r="L201" s="1">
        <v>17406</v>
      </c>
    </row>
    <row r="202" spans="9:12">
      <c r="I202" t="s">
        <v>1439</v>
      </c>
      <c r="J202" s="1">
        <v>16566</v>
      </c>
      <c r="L202" s="1">
        <v>16566</v>
      </c>
    </row>
    <row r="203" spans="9:12">
      <c r="I203" t="s">
        <v>1444</v>
      </c>
      <c r="J203" s="1">
        <v>16602</v>
      </c>
      <c r="L203" s="1">
        <v>16602</v>
      </c>
    </row>
    <row r="204" spans="9:12">
      <c r="I204" t="s">
        <v>1448</v>
      </c>
      <c r="J204" s="1">
        <v>16567</v>
      </c>
      <c r="L204" s="1">
        <v>16567</v>
      </c>
    </row>
  </sheetData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7321F-7594-45E2-9476-2C7C23417CDC}">
  <dimension ref="B2:D12"/>
  <sheetViews>
    <sheetView workbookViewId="0">
      <selection activeCell="D7" sqref="D7"/>
    </sheetView>
    <sheetView workbookViewId="1"/>
  </sheetViews>
  <sheetFormatPr defaultRowHeight="18"/>
  <sheetData>
    <row r="2" spans="2:4">
      <c r="B2" s="2" t="s">
        <v>527</v>
      </c>
      <c r="C2" s="3">
        <v>217969</v>
      </c>
      <c r="D2" s="2">
        <f t="shared" ref="D2:D8" si="0">C2/2</f>
        <v>108984.5</v>
      </c>
    </row>
    <row r="3" spans="2:4">
      <c r="B3" s="2" t="s">
        <v>169</v>
      </c>
      <c r="C3" s="3">
        <v>91096</v>
      </c>
      <c r="D3" s="2">
        <f t="shared" si="0"/>
        <v>45548</v>
      </c>
    </row>
    <row r="4" spans="2:4">
      <c r="B4" s="2" t="s">
        <v>528</v>
      </c>
      <c r="C4" s="3">
        <v>72088</v>
      </c>
      <c r="D4" s="2">
        <f t="shared" si="0"/>
        <v>36044</v>
      </c>
    </row>
    <row r="5" spans="2:4">
      <c r="B5" t="s">
        <v>529</v>
      </c>
      <c r="C5" s="1">
        <v>54459</v>
      </c>
      <c r="D5">
        <f t="shared" si="0"/>
        <v>27229.5</v>
      </c>
    </row>
    <row r="6" spans="2:4">
      <c r="B6" t="s">
        <v>530</v>
      </c>
      <c r="C6" s="1">
        <v>36623</v>
      </c>
      <c r="D6">
        <f t="shared" si="0"/>
        <v>18311.5</v>
      </c>
    </row>
    <row r="7" spans="2:4">
      <c r="B7" t="s">
        <v>531</v>
      </c>
      <c r="C7" s="1">
        <v>35058</v>
      </c>
      <c r="D7">
        <f t="shared" si="0"/>
        <v>17529</v>
      </c>
    </row>
    <row r="8" spans="2:4">
      <c r="B8" t="s">
        <v>532</v>
      </c>
      <c r="C8" s="1">
        <v>30247</v>
      </c>
      <c r="D8">
        <f t="shared" si="0"/>
        <v>15123.5</v>
      </c>
    </row>
    <row r="9" spans="2:4">
      <c r="B9" s="2" t="s">
        <v>533</v>
      </c>
      <c r="C9" s="3">
        <f>22439+32636</f>
        <v>55075</v>
      </c>
      <c r="D9" s="2">
        <f>C9/2</f>
        <v>27537.5</v>
      </c>
    </row>
    <row r="10" spans="2:4">
      <c r="B10" t="s">
        <v>1313</v>
      </c>
      <c r="C10" s="1">
        <v>35020</v>
      </c>
      <c r="D10">
        <f>C10/2</f>
        <v>17510</v>
      </c>
    </row>
    <row r="11" spans="2:4">
      <c r="C11" s="1"/>
    </row>
    <row r="12" spans="2:4">
      <c r="C12" s="1"/>
    </row>
  </sheetData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F437-1281-4550-BE33-E3D5F7176C33}">
  <dimension ref="A2:D5"/>
  <sheetViews>
    <sheetView workbookViewId="0"/>
    <sheetView workbookViewId="1"/>
  </sheetViews>
  <sheetFormatPr defaultRowHeight="18"/>
  <sheetData>
    <row r="2" spans="1:4">
      <c r="A2" t="s">
        <v>150</v>
      </c>
      <c r="B2" s="2" t="s">
        <v>534</v>
      </c>
      <c r="C2" s="3">
        <v>117918</v>
      </c>
      <c r="D2" s="2">
        <f t="shared" ref="D2:D5" si="0">C2/2</f>
        <v>58959</v>
      </c>
    </row>
    <row r="3" spans="1:4">
      <c r="A3" t="s">
        <v>152</v>
      </c>
      <c r="B3" t="s">
        <v>535</v>
      </c>
      <c r="C3" s="1">
        <v>38622</v>
      </c>
      <c r="D3">
        <f t="shared" si="0"/>
        <v>19311</v>
      </c>
    </row>
    <row r="4" spans="1:4">
      <c r="A4" t="s">
        <v>154</v>
      </c>
      <c r="B4" t="s">
        <v>536</v>
      </c>
      <c r="C4" s="1">
        <v>39786</v>
      </c>
      <c r="D4">
        <f t="shared" si="0"/>
        <v>19893</v>
      </c>
    </row>
    <row r="5" spans="1:4">
      <c r="A5" t="s">
        <v>156</v>
      </c>
      <c r="B5" t="s">
        <v>537</v>
      </c>
      <c r="C5" s="1">
        <v>29261</v>
      </c>
      <c r="D5">
        <f t="shared" si="0"/>
        <v>14630.5</v>
      </c>
    </row>
  </sheetData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EEC0F-9B3C-4419-8FD1-58B3E182D6BE}">
  <dimension ref="B1:F15"/>
  <sheetViews>
    <sheetView workbookViewId="0"/>
    <sheetView workbookViewId="1"/>
  </sheetViews>
  <sheetFormatPr defaultRowHeight="18"/>
  <sheetData>
    <row r="1" spans="2:6">
      <c r="C1" t="s">
        <v>1273</v>
      </c>
      <c r="D1" t="s">
        <v>1274</v>
      </c>
      <c r="E1" t="s">
        <v>1275</v>
      </c>
      <c r="F1" t="s">
        <v>742</v>
      </c>
    </row>
    <row r="2" spans="2:6">
      <c r="B2" s="2" t="s">
        <v>539</v>
      </c>
      <c r="C2" s="3">
        <v>42128</v>
      </c>
      <c r="D2" s="2">
        <v>21563</v>
      </c>
      <c r="E2" s="2">
        <v>15445</v>
      </c>
      <c r="F2" s="3">
        <f t="shared" ref="F2:F15" si="0">SUM(C2:E2)</f>
        <v>79136</v>
      </c>
    </row>
    <row r="3" spans="2:6">
      <c r="B3" s="2" t="s">
        <v>538</v>
      </c>
      <c r="C3" s="3">
        <v>49612</v>
      </c>
      <c r="D3" s="2"/>
      <c r="E3" s="2">
        <v>28543</v>
      </c>
      <c r="F3" s="3">
        <f t="shared" si="0"/>
        <v>78155</v>
      </c>
    </row>
    <row r="4" spans="2:6">
      <c r="B4" t="s">
        <v>540</v>
      </c>
      <c r="C4" s="1"/>
      <c r="D4">
        <v>21653</v>
      </c>
      <c r="F4" s="1">
        <f t="shared" si="0"/>
        <v>21653</v>
      </c>
    </row>
    <row r="5" spans="2:6">
      <c r="B5" t="s">
        <v>541</v>
      </c>
      <c r="C5" s="1">
        <v>18778</v>
      </c>
      <c r="F5" s="1">
        <f t="shared" si="0"/>
        <v>18778</v>
      </c>
    </row>
    <row r="6" spans="2:6">
      <c r="B6" t="s">
        <v>1276</v>
      </c>
      <c r="C6">
        <v>16416</v>
      </c>
      <c r="F6" s="1">
        <f t="shared" si="0"/>
        <v>16416</v>
      </c>
    </row>
    <row r="7" spans="2:6">
      <c r="B7" t="s">
        <v>542</v>
      </c>
      <c r="C7" s="1"/>
      <c r="D7">
        <v>15909</v>
      </c>
      <c r="F7" s="1">
        <f t="shared" si="0"/>
        <v>15909</v>
      </c>
    </row>
    <row r="8" spans="2:6">
      <c r="B8" t="s">
        <v>543</v>
      </c>
      <c r="C8" s="1"/>
      <c r="D8">
        <v>15466</v>
      </c>
      <c r="F8" s="1">
        <f t="shared" si="0"/>
        <v>15466</v>
      </c>
    </row>
    <row r="9" spans="2:6">
      <c r="B9" t="s">
        <v>545</v>
      </c>
      <c r="C9" s="1"/>
      <c r="D9">
        <v>14865</v>
      </c>
      <c r="F9" s="1">
        <f t="shared" si="0"/>
        <v>14865</v>
      </c>
    </row>
    <row r="10" spans="2:6">
      <c r="B10" t="s">
        <v>546</v>
      </c>
      <c r="C10" s="1"/>
      <c r="D10">
        <v>14640</v>
      </c>
      <c r="F10" s="1">
        <f t="shared" si="0"/>
        <v>14640</v>
      </c>
    </row>
    <row r="11" spans="2:6">
      <c r="B11" t="s">
        <v>242</v>
      </c>
      <c r="C11" s="1"/>
      <c r="D11">
        <v>14343</v>
      </c>
      <c r="F11" s="1">
        <f t="shared" si="0"/>
        <v>14343</v>
      </c>
    </row>
    <row r="12" spans="2:6">
      <c r="B12" t="s">
        <v>547</v>
      </c>
      <c r="C12" s="1"/>
      <c r="E12">
        <v>13819</v>
      </c>
      <c r="F12" s="1">
        <f t="shared" si="0"/>
        <v>13819</v>
      </c>
    </row>
    <row r="13" spans="2:6">
      <c r="B13" t="s">
        <v>243</v>
      </c>
      <c r="C13" s="1"/>
      <c r="D13">
        <v>13707</v>
      </c>
      <c r="F13" s="1">
        <f t="shared" si="0"/>
        <v>13707</v>
      </c>
    </row>
    <row r="14" spans="2:6">
      <c r="B14" t="s">
        <v>544</v>
      </c>
      <c r="C14" s="1">
        <v>13539</v>
      </c>
      <c r="F14" s="1">
        <f t="shared" si="0"/>
        <v>13539</v>
      </c>
    </row>
    <row r="15" spans="2:6">
      <c r="B15" t="s">
        <v>548</v>
      </c>
      <c r="C15" s="1"/>
      <c r="D15">
        <v>12432</v>
      </c>
      <c r="F15" s="1">
        <f t="shared" si="0"/>
        <v>12432</v>
      </c>
    </row>
  </sheetData>
  <sortState xmlns:xlrd2="http://schemas.microsoft.com/office/spreadsheetml/2017/richdata2" ref="A1:F15">
    <sortCondition descending="1" ref="F2:F15"/>
  </sortState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94575-5040-41E0-A92A-F880C0EDAD16}">
  <dimension ref="A2:C14"/>
  <sheetViews>
    <sheetView workbookViewId="0"/>
    <sheetView workbookViewId="1"/>
  </sheetViews>
  <sheetFormatPr defaultRowHeight="18"/>
  <sheetData>
    <row r="2" spans="1:3">
      <c r="A2" t="s">
        <v>150</v>
      </c>
      <c r="B2" s="2" t="s">
        <v>45</v>
      </c>
      <c r="C2" s="3">
        <v>78594</v>
      </c>
    </row>
    <row r="3" spans="1:3">
      <c r="A3" t="s">
        <v>152</v>
      </c>
      <c r="B3" t="s">
        <v>549</v>
      </c>
      <c r="C3" s="1">
        <v>23193</v>
      </c>
    </row>
    <row r="4" spans="1:3">
      <c r="A4" t="s">
        <v>154</v>
      </c>
      <c r="B4" t="s">
        <v>550</v>
      </c>
      <c r="C4" s="1">
        <v>16428</v>
      </c>
    </row>
    <row r="5" spans="1:3">
      <c r="C5" s="1"/>
    </row>
    <row r="6" spans="1:3">
      <c r="C6" s="1"/>
    </row>
    <row r="7" spans="1:3">
      <c r="C7" s="1"/>
    </row>
    <row r="8" spans="1:3">
      <c r="C8" s="1"/>
    </row>
    <row r="9" spans="1:3">
      <c r="C9" s="1"/>
    </row>
    <row r="10" spans="1:3">
      <c r="C10" s="1"/>
    </row>
    <row r="11" spans="1:3">
      <c r="C11" s="1"/>
    </row>
    <row r="12" spans="1:3">
      <c r="C12" s="1"/>
    </row>
    <row r="13" spans="1:3">
      <c r="C13" s="1"/>
    </row>
    <row r="14" spans="1:3">
      <c r="C14" s="1"/>
    </row>
  </sheetData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8DC8-70F8-4D15-89F4-387CF78CE208}">
  <dimension ref="A2:H146"/>
  <sheetViews>
    <sheetView topLeftCell="A55" zoomScaleNormal="100" workbookViewId="0">
      <selection activeCell="B65" sqref="B65"/>
    </sheetView>
    <sheetView workbookViewId="1"/>
  </sheetViews>
  <sheetFormatPr defaultRowHeight="18"/>
  <cols>
    <col min="2" max="2" width="18.296875" bestFit="1" customWidth="1"/>
  </cols>
  <sheetData>
    <row r="2" spans="1:7">
      <c r="B2" s="2" t="s">
        <v>1</v>
      </c>
      <c r="C2" s="3">
        <v>500694</v>
      </c>
      <c r="D2" s="3">
        <v>250347</v>
      </c>
      <c r="F2" s="1"/>
    </row>
    <row r="3" spans="1:7">
      <c r="A3" s="2"/>
      <c r="B3" s="2" t="s">
        <v>1336</v>
      </c>
      <c r="C3" s="3">
        <v>721112</v>
      </c>
      <c r="D3" s="3">
        <v>360556</v>
      </c>
      <c r="E3" s="2"/>
      <c r="G3" s="1"/>
    </row>
    <row r="4" spans="1:7">
      <c r="B4" s="2" t="s">
        <v>9</v>
      </c>
      <c r="C4" s="3">
        <v>498867</v>
      </c>
      <c r="D4" s="3">
        <v>249433.5</v>
      </c>
    </row>
    <row r="5" spans="1:7">
      <c r="B5" s="2" t="s">
        <v>1337</v>
      </c>
      <c r="C5" s="3">
        <v>372622</v>
      </c>
      <c r="D5" s="3">
        <v>186311</v>
      </c>
      <c r="F5" s="1"/>
    </row>
    <row r="6" spans="1:7">
      <c r="B6" s="2" t="s">
        <v>551</v>
      </c>
      <c r="C6" s="3">
        <v>312041</v>
      </c>
      <c r="D6" s="3">
        <v>156020.5</v>
      </c>
    </row>
    <row r="7" spans="1:7">
      <c r="B7" s="2" t="s">
        <v>1338</v>
      </c>
      <c r="C7" s="3">
        <v>267748</v>
      </c>
      <c r="D7" s="3">
        <v>133874</v>
      </c>
    </row>
    <row r="8" spans="1:7">
      <c r="B8" s="2" t="s">
        <v>1339</v>
      </c>
      <c r="C8" s="3">
        <v>258255</v>
      </c>
      <c r="D8" s="3">
        <v>129127.5</v>
      </c>
    </row>
    <row r="9" spans="1:7">
      <c r="B9" s="2" t="s">
        <v>552</v>
      </c>
      <c r="C9" s="3">
        <v>217244</v>
      </c>
      <c r="D9" s="3">
        <v>108622</v>
      </c>
    </row>
    <row r="10" spans="1:7">
      <c r="B10" s="2" t="s">
        <v>628</v>
      </c>
      <c r="C10" s="3">
        <v>202030</v>
      </c>
      <c r="D10" s="3">
        <v>101015</v>
      </c>
      <c r="E10" s="1"/>
    </row>
    <row r="11" spans="1:7">
      <c r="B11" s="2" t="s">
        <v>7</v>
      </c>
      <c r="C11" s="3">
        <v>194374</v>
      </c>
      <c r="D11" s="3">
        <v>97187</v>
      </c>
    </row>
    <row r="12" spans="1:7">
      <c r="B12" s="2" t="s">
        <v>1340</v>
      </c>
      <c r="C12" s="3">
        <v>193274</v>
      </c>
      <c r="D12" s="3">
        <v>96637</v>
      </c>
      <c r="F12" s="1"/>
    </row>
    <row r="13" spans="1:7">
      <c r="B13" s="2" t="s">
        <v>0</v>
      </c>
      <c r="C13" s="3">
        <v>193170</v>
      </c>
      <c r="D13" s="3">
        <v>96585</v>
      </c>
    </row>
    <row r="14" spans="1:7">
      <c r="B14" s="2" t="s">
        <v>2</v>
      </c>
      <c r="C14" s="3">
        <v>186253</v>
      </c>
      <c r="D14" s="3">
        <v>93126.5</v>
      </c>
      <c r="E14" s="1"/>
    </row>
    <row r="15" spans="1:7">
      <c r="B15" s="2" t="s">
        <v>12</v>
      </c>
      <c r="C15" s="3">
        <v>180282</v>
      </c>
      <c r="D15" s="3">
        <v>90141</v>
      </c>
    </row>
    <row r="16" spans="1:7">
      <c r="B16" s="2" t="s">
        <v>4</v>
      </c>
      <c r="C16" s="3">
        <v>179645</v>
      </c>
      <c r="D16" s="3">
        <v>89822.5</v>
      </c>
      <c r="F16" s="1"/>
    </row>
    <row r="17" spans="2:8">
      <c r="B17" s="2" t="s">
        <v>1341</v>
      </c>
      <c r="C17" s="3">
        <v>174863</v>
      </c>
      <c r="D17" s="3">
        <v>87431.5</v>
      </c>
      <c r="E17" s="1"/>
    </row>
    <row r="18" spans="2:8">
      <c r="B18" s="2" t="s">
        <v>1342</v>
      </c>
      <c r="C18" s="3">
        <v>170737</v>
      </c>
      <c r="D18" s="3">
        <v>85368.5</v>
      </c>
    </row>
    <row r="19" spans="2:8">
      <c r="B19" s="2" t="s">
        <v>1343</v>
      </c>
      <c r="C19" s="3">
        <v>168952</v>
      </c>
      <c r="D19" s="3">
        <v>84476</v>
      </c>
      <c r="F19" s="1"/>
    </row>
    <row r="20" spans="2:8">
      <c r="B20" s="2" t="s">
        <v>581</v>
      </c>
      <c r="C20" s="3">
        <v>168791</v>
      </c>
      <c r="D20" s="3">
        <v>84395.5</v>
      </c>
      <c r="E20" s="1"/>
    </row>
    <row r="21" spans="2:8">
      <c r="B21" s="2" t="s">
        <v>11</v>
      </c>
      <c r="C21" s="3">
        <v>167360</v>
      </c>
      <c r="D21" s="3">
        <v>83680</v>
      </c>
      <c r="G21" s="1"/>
    </row>
    <row r="22" spans="2:8">
      <c r="B22" s="2" t="s">
        <v>597</v>
      </c>
      <c r="C22" s="3">
        <v>163127</v>
      </c>
      <c r="D22" s="3">
        <v>81563.5</v>
      </c>
      <c r="E22" s="1"/>
    </row>
    <row r="23" spans="2:8">
      <c r="B23" s="2" t="s">
        <v>1344</v>
      </c>
      <c r="C23" s="3">
        <v>153242</v>
      </c>
      <c r="D23" s="3">
        <v>76621</v>
      </c>
    </row>
    <row r="24" spans="2:8">
      <c r="B24" s="2" t="s">
        <v>37</v>
      </c>
      <c r="C24" s="3">
        <v>151039</v>
      </c>
      <c r="D24" s="3">
        <v>75519.5</v>
      </c>
      <c r="E24" s="1"/>
    </row>
    <row r="25" spans="2:8">
      <c r="B25" s="2" t="s">
        <v>61</v>
      </c>
      <c r="C25" s="3">
        <v>150786</v>
      </c>
      <c r="D25" s="3">
        <v>75393</v>
      </c>
    </row>
    <row r="26" spans="2:8">
      <c r="B26" s="2" t="s">
        <v>553</v>
      </c>
      <c r="C26" s="3">
        <v>142867</v>
      </c>
      <c r="D26" s="3">
        <v>71433.5</v>
      </c>
      <c r="E26" s="1"/>
      <c r="G26" s="1"/>
      <c r="H26" s="1"/>
    </row>
    <row r="27" spans="2:8">
      <c r="B27" s="2" t="s">
        <v>19</v>
      </c>
      <c r="C27" s="3">
        <v>134610</v>
      </c>
      <c r="D27" s="3">
        <v>67305</v>
      </c>
      <c r="G27" s="1"/>
      <c r="H27" s="1"/>
    </row>
    <row r="28" spans="2:8">
      <c r="B28" s="2" t="s">
        <v>1345</v>
      </c>
      <c r="C28" s="3">
        <v>134499</v>
      </c>
      <c r="D28" s="3">
        <v>67249.5</v>
      </c>
      <c r="G28" s="1"/>
      <c r="H28" s="1"/>
    </row>
    <row r="29" spans="2:8">
      <c r="B29" s="2" t="s">
        <v>745</v>
      </c>
      <c r="C29" s="3">
        <v>128553</v>
      </c>
      <c r="D29" s="3">
        <v>64276.5</v>
      </c>
    </row>
    <row r="30" spans="2:8">
      <c r="B30" s="2" t="s">
        <v>88</v>
      </c>
      <c r="C30" s="3">
        <v>127095</v>
      </c>
      <c r="D30" s="3">
        <v>63547.5</v>
      </c>
    </row>
    <row r="31" spans="2:8">
      <c r="B31" s="2" t="s">
        <v>746</v>
      </c>
      <c r="C31" s="3">
        <v>113161</v>
      </c>
      <c r="D31" s="3">
        <v>56580.5</v>
      </c>
      <c r="E31" s="1"/>
    </row>
    <row r="32" spans="2:8">
      <c r="B32" s="2" t="s">
        <v>43</v>
      </c>
      <c r="C32" s="3">
        <v>111376</v>
      </c>
      <c r="D32" s="3">
        <v>55688</v>
      </c>
    </row>
    <row r="33" spans="2:5">
      <c r="B33" s="2" t="s">
        <v>613</v>
      </c>
      <c r="C33" s="3">
        <v>111204</v>
      </c>
      <c r="D33" s="3">
        <v>55602</v>
      </c>
    </row>
    <row r="34" spans="2:5">
      <c r="B34" s="2" t="s">
        <v>582</v>
      </c>
      <c r="C34" s="3">
        <v>110666</v>
      </c>
      <c r="D34" s="3">
        <v>55333</v>
      </c>
      <c r="E34" s="1"/>
    </row>
    <row r="35" spans="2:5">
      <c r="B35" s="2" t="s">
        <v>8</v>
      </c>
      <c r="C35" s="3">
        <v>107333</v>
      </c>
      <c r="D35" s="3">
        <v>53666.5</v>
      </c>
    </row>
    <row r="36" spans="2:5">
      <c r="B36" s="2" t="s">
        <v>567</v>
      </c>
      <c r="C36" s="3">
        <v>105877</v>
      </c>
      <c r="D36" s="3">
        <v>52938.5</v>
      </c>
    </row>
    <row r="37" spans="2:5">
      <c r="B37" s="2" t="s">
        <v>568</v>
      </c>
      <c r="C37" s="3">
        <v>105196</v>
      </c>
      <c r="D37" s="3">
        <v>52598</v>
      </c>
      <c r="E37" s="1"/>
    </row>
    <row r="38" spans="2:5">
      <c r="B38" s="2" t="s">
        <v>425</v>
      </c>
      <c r="C38" s="3">
        <v>101926</v>
      </c>
      <c r="D38" s="3">
        <v>50963</v>
      </c>
    </row>
    <row r="39" spans="2:5">
      <c r="B39" s="2" t="s">
        <v>614</v>
      </c>
      <c r="C39" s="3">
        <v>101848</v>
      </c>
      <c r="D39" s="3">
        <v>50924</v>
      </c>
    </row>
    <row r="40" spans="2:5">
      <c r="B40" s="2" t="s">
        <v>780</v>
      </c>
      <c r="C40" s="3">
        <v>101677</v>
      </c>
      <c r="D40" s="3">
        <v>50838.5</v>
      </c>
      <c r="E40" s="1"/>
    </row>
    <row r="41" spans="2:5">
      <c r="B41" s="2" t="s">
        <v>33</v>
      </c>
      <c r="C41" s="3">
        <v>100039</v>
      </c>
      <c r="D41" s="3">
        <v>50019.5</v>
      </c>
    </row>
    <row r="42" spans="2:5">
      <c r="B42" s="2" t="s">
        <v>554</v>
      </c>
      <c r="C42" s="3">
        <v>99051</v>
      </c>
      <c r="D42" s="3">
        <v>49525.5</v>
      </c>
      <c r="E42" s="1"/>
    </row>
    <row r="43" spans="2:5">
      <c r="B43" s="2" t="s">
        <v>136</v>
      </c>
      <c r="C43" s="3">
        <v>98923</v>
      </c>
      <c r="D43" s="3">
        <v>49461.5</v>
      </c>
    </row>
    <row r="44" spans="2:5">
      <c r="B44" s="2" t="s">
        <v>22</v>
      </c>
      <c r="C44" s="3">
        <v>98329</v>
      </c>
      <c r="D44" s="3">
        <v>49164.5</v>
      </c>
    </row>
    <row r="45" spans="2:5">
      <c r="B45" s="2" t="s">
        <v>747</v>
      </c>
      <c r="C45" s="3">
        <v>96345</v>
      </c>
      <c r="D45" s="3">
        <v>48172.5</v>
      </c>
    </row>
    <row r="46" spans="2:5">
      <c r="B46" s="2" t="s">
        <v>615</v>
      </c>
      <c r="C46" s="3">
        <v>95955</v>
      </c>
      <c r="D46" s="3">
        <v>47977.5</v>
      </c>
    </row>
    <row r="47" spans="2:5">
      <c r="B47" s="2" t="s">
        <v>616</v>
      </c>
      <c r="C47" s="3">
        <v>94293</v>
      </c>
      <c r="D47" s="3">
        <v>47146.5</v>
      </c>
    </row>
    <row r="48" spans="2:5">
      <c r="B48" s="2" t="s">
        <v>583</v>
      </c>
      <c r="C48" s="3">
        <v>93509</v>
      </c>
      <c r="D48" s="3">
        <v>46754.5</v>
      </c>
    </row>
    <row r="49" spans="2:6">
      <c r="B49" s="2" t="s">
        <v>598</v>
      </c>
      <c r="C49" s="3">
        <v>91260</v>
      </c>
      <c r="D49" s="3">
        <v>45630</v>
      </c>
    </row>
    <row r="50" spans="2:6">
      <c r="B50" s="2" t="s">
        <v>62</v>
      </c>
      <c r="C50" s="3">
        <v>91236</v>
      </c>
      <c r="D50" s="3">
        <v>45618</v>
      </c>
    </row>
    <row r="51" spans="2:6">
      <c r="B51" s="2" t="s">
        <v>569</v>
      </c>
      <c r="C51" s="3">
        <v>90430</v>
      </c>
      <c r="D51" s="3">
        <v>45215</v>
      </c>
    </row>
    <row r="52" spans="2:6">
      <c r="B52" s="2" t="s">
        <v>1346</v>
      </c>
      <c r="C52" s="3">
        <v>89097</v>
      </c>
      <c r="D52" s="3">
        <v>44548.5</v>
      </c>
    </row>
    <row r="53" spans="2:6">
      <c r="B53" s="2" t="s">
        <v>570</v>
      </c>
      <c r="C53" s="3">
        <v>88969</v>
      </c>
      <c r="D53" s="3">
        <v>44484.5</v>
      </c>
      <c r="F53" s="1"/>
    </row>
    <row r="54" spans="2:6">
      <c r="B54" s="2" t="s">
        <v>555</v>
      </c>
      <c r="C54" s="3">
        <v>86493</v>
      </c>
      <c r="D54" s="3">
        <v>43246.5</v>
      </c>
    </row>
    <row r="55" spans="2:6">
      <c r="B55" s="2" t="s">
        <v>604</v>
      </c>
      <c r="C55" s="3">
        <v>83430</v>
      </c>
      <c r="D55" s="3">
        <v>41715</v>
      </c>
    </row>
    <row r="56" spans="2:6">
      <c r="B56" s="2" t="s">
        <v>47</v>
      </c>
      <c r="C56" s="3">
        <v>82039</v>
      </c>
      <c r="D56" s="3">
        <v>41019.5</v>
      </c>
    </row>
    <row r="57" spans="2:6">
      <c r="B57" s="2" t="s">
        <v>584</v>
      </c>
      <c r="C57" s="3">
        <v>81664</v>
      </c>
      <c r="D57" s="3">
        <v>40832</v>
      </c>
    </row>
    <row r="58" spans="2:6">
      <c r="B58" t="s">
        <v>556</v>
      </c>
      <c r="C58" s="1">
        <v>77992</v>
      </c>
      <c r="D58" s="1">
        <v>38996</v>
      </c>
    </row>
    <row r="59" spans="2:6">
      <c r="B59" t="s">
        <v>617</v>
      </c>
      <c r="C59" s="1">
        <v>76578</v>
      </c>
      <c r="D59" s="1">
        <v>38289</v>
      </c>
    </row>
    <row r="60" spans="2:6">
      <c r="B60" s="2" t="s">
        <v>571</v>
      </c>
      <c r="C60" s="3">
        <v>76513</v>
      </c>
      <c r="D60" s="3">
        <v>38256.5</v>
      </c>
    </row>
    <row r="61" spans="2:6">
      <c r="B61" t="s">
        <v>558</v>
      </c>
      <c r="C61" s="1">
        <v>76244</v>
      </c>
      <c r="D61" s="1">
        <v>38122</v>
      </c>
    </row>
    <row r="62" spans="2:6">
      <c r="B62" t="s">
        <v>619</v>
      </c>
      <c r="C62" s="1">
        <v>76014</v>
      </c>
      <c r="D62" s="1">
        <v>38007</v>
      </c>
    </row>
    <row r="63" spans="2:6">
      <c r="B63" t="s">
        <v>605</v>
      </c>
      <c r="C63" s="1">
        <v>74174</v>
      </c>
      <c r="D63" s="1">
        <v>37087</v>
      </c>
    </row>
    <row r="64" spans="2:6">
      <c r="B64" t="s">
        <v>599</v>
      </c>
      <c r="C64" s="1">
        <v>72412</v>
      </c>
      <c r="D64" s="1">
        <v>36206</v>
      </c>
    </row>
    <row r="65" spans="2:4">
      <c r="B65" s="2" t="s">
        <v>586</v>
      </c>
      <c r="C65" s="3">
        <v>72244</v>
      </c>
      <c r="D65" s="3">
        <v>36122</v>
      </c>
    </row>
    <row r="66" spans="2:4">
      <c r="B66" t="s">
        <v>585</v>
      </c>
      <c r="C66" s="1">
        <v>71847</v>
      </c>
      <c r="D66" s="1">
        <v>35923.5</v>
      </c>
    </row>
    <row r="67" spans="2:4">
      <c r="B67" s="2" t="s">
        <v>557</v>
      </c>
      <c r="C67" s="3">
        <v>70705</v>
      </c>
      <c r="D67" s="3">
        <v>35352.5</v>
      </c>
    </row>
    <row r="68" spans="2:4">
      <c r="B68" t="s">
        <v>618</v>
      </c>
      <c r="C68" s="1">
        <v>69105</v>
      </c>
      <c r="D68" s="1">
        <v>34552.5</v>
      </c>
    </row>
    <row r="69" spans="2:4">
      <c r="B69" t="s">
        <v>589</v>
      </c>
      <c r="C69" s="1">
        <v>68808</v>
      </c>
      <c r="D69" s="1">
        <v>34404</v>
      </c>
    </row>
    <row r="70" spans="2:4">
      <c r="B70" s="2" t="s">
        <v>587</v>
      </c>
      <c r="C70" s="3">
        <v>68185</v>
      </c>
      <c r="D70" s="3">
        <v>34092.5</v>
      </c>
    </row>
    <row r="71" spans="2:4">
      <c r="B71" t="s">
        <v>629</v>
      </c>
      <c r="C71" s="1">
        <v>67069</v>
      </c>
      <c r="D71" s="1">
        <v>33534.5</v>
      </c>
    </row>
    <row r="72" spans="2:4">
      <c r="B72" s="2" t="s">
        <v>572</v>
      </c>
      <c r="C72" s="3">
        <v>65602</v>
      </c>
      <c r="D72" s="3">
        <v>32801</v>
      </c>
    </row>
    <row r="73" spans="2:4">
      <c r="B73" s="2" t="s">
        <v>606</v>
      </c>
      <c r="C73" s="3">
        <v>59032</v>
      </c>
      <c r="D73" s="3">
        <v>29516</v>
      </c>
    </row>
    <row r="74" spans="2:4">
      <c r="B74" t="s">
        <v>574</v>
      </c>
      <c r="C74" s="1">
        <v>58868</v>
      </c>
      <c r="D74" s="1">
        <v>29434</v>
      </c>
    </row>
    <row r="75" spans="2:4">
      <c r="B75" t="s">
        <v>620</v>
      </c>
      <c r="C75" s="1">
        <v>58300</v>
      </c>
      <c r="D75" s="1">
        <v>29150</v>
      </c>
    </row>
    <row r="76" spans="2:4">
      <c r="B76" s="2" t="s">
        <v>68</v>
      </c>
      <c r="C76" s="3">
        <v>57821</v>
      </c>
      <c r="D76" s="3">
        <v>28910.5</v>
      </c>
    </row>
    <row r="77" spans="2:4">
      <c r="B77" t="s">
        <v>573</v>
      </c>
      <c r="C77" s="1">
        <v>56837</v>
      </c>
      <c r="D77" s="1">
        <v>28418.5</v>
      </c>
    </row>
    <row r="78" spans="2:4">
      <c r="B78" s="2" t="s">
        <v>559</v>
      </c>
      <c r="C78" s="3">
        <v>54977</v>
      </c>
      <c r="D78" s="3">
        <v>27488.5</v>
      </c>
    </row>
    <row r="79" spans="2:4">
      <c r="B79" s="2" t="s">
        <v>588</v>
      </c>
      <c r="C79" s="3">
        <v>54925</v>
      </c>
      <c r="D79" s="3">
        <v>27462.5</v>
      </c>
    </row>
    <row r="80" spans="2:4">
      <c r="B80" t="s">
        <v>1349</v>
      </c>
      <c r="C80" s="1">
        <v>54142</v>
      </c>
      <c r="D80" s="1">
        <v>27071</v>
      </c>
    </row>
    <row r="81" spans="2:5">
      <c r="B81" s="2" t="s">
        <v>41</v>
      </c>
      <c r="C81" s="3">
        <v>53604</v>
      </c>
      <c r="D81" s="3">
        <v>26802</v>
      </c>
    </row>
    <row r="82" spans="2:5">
      <c r="B82" t="s">
        <v>621</v>
      </c>
      <c r="C82" s="1">
        <v>52701</v>
      </c>
      <c r="D82" s="1">
        <v>26350.5</v>
      </c>
    </row>
    <row r="83" spans="2:5">
      <c r="B83" t="s">
        <v>185</v>
      </c>
      <c r="C83" s="1">
        <v>52392</v>
      </c>
      <c r="D83" s="1">
        <v>26196</v>
      </c>
    </row>
    <row r="84" spans="2:5">
      <c r="B84" s="2" t="s">
        <v>42</v>
      </c>
      <c r="C84" s="3">
        <v>51922</v>
      </c>
      <c r="D84" s="3">
        <v>25961</v>
      </c>
    </row>
    <row r="85" spans="2:5">
      <c r="B85" t="s">
        <v>159</v>
      </c>
      <c r="C85" s="1">
        <v>50698</v>
      </c>
      <c r="D85" s="1">
        <v>25349</v>
      </c>
    </row>
    <row r="86" spans="2:5">
      <c r="B86" t="s">
        <v>560</v>
      </c>
      <c r="C86" s="1">
        <v>49496</v>
      </c>
      <c r="D86" s="1">
        <v>24748</v>
      </c>
    </row>
    <row r="87" spans="2:5">
      <c r="B87" t="s">
        <v>622</v>
      </c>
      <c r="C87" s="1">
        <v>49381</v>
      </c>
      <c r="D87" s="1">
        <v>24690.5</v>
      </c>
    </row>
    <row r="88" spans="2:5">
      <c r="B88" t="s">
        <v>630</v>
      </c>
      <c r="C88" s="1">
        <v>48975</v>
      </c>
      <c r="D88" s="1">
        <v>24487.5</v>
      </c>
    </row>
    <row r="89" spans="2:5">
      <c r="B89" t="s">
        <v>623</v>
      </c>
      <c r="C89" s="1">
        <v>48489</v>
      </c>
      <c r="D89" s="1">
        <v>24244.5</v>
      </c>
    </row>
    <row r="90" spans="2:5">
      <c r="B90" t="s">
        <v>631</v>
      </c>
      <c r="C90" s="1">
        <v>47806</v>
      </c>
      <c r="D90" s="1">
        <v>23903</v>
      </c>
    </row>
    <row r="91" spans="2:5">
      <c r="B91" t="s">
        <v>561</v>
      </c>
      <c r="C91" s="1">
        <v>47369</v>
      </c>
      <c r="D91" s="1">
        <v>23684.5</v>
      </c>
    </row>
    <row r="92" spans="2:5">
      <c r="B92" s="2" t="s">
        <v>749</v>
      </c>
      <c r="C92" s="3">
        <v>45172</v>
      </c>
      <c r="D92" s="3">
        <v>22586</v>
      </c>
    </row>
    <row r="93" spans="2:5">
      <c r="B93" t="s">
        <v>575</v>
      </c>
      <c r="C93" s="1">
        <v>43935</v>
      </c>
      <c r="D93" s="1">
        <v>21967.5</v>
      </c>
      <c r="E93" s="1"/>
    </row>
    <row r="94" spans="2:5">
      <c r="B94" t="s">
        <v>637</v>
      </c>
      <c r="C94" s="1">
        <v>42748</v>
      </c>
      <c r="D94" s="1">
        <v>21374</v>
      </c>
    </row>
    <row r="95" spans="2:5">
      <c r="B95" t="s">
        <v>590</v>
      </c>
      <c r="C95" s="1">
        <v>41990</v>
      </c>
      <c r="D95" s="1">
        <v>20995</v>
      </c>
    </row>
    <row r="96" spans="2:5">
      <c r="B96" t="s">
        <v>632</v>
      </c>
      <c r="C96" s="1">
        <v>41269</v>
      </c>
      <c r="D96" s="1">
        <v>20634.5</v>
      </c>
      <c r="E96" s="1"/>
    </row>
    <row r="97" spans="2:4">
      <c r="B97" t="s">
        <v>562</v>
      </c>
      <c r="C97" s="1">
        <v>41217</v>
      </c>
      <c r="D97" s="1">
        <v>20608.5</v>
      </c>
    </row>
    <row r="98" spans="2:4">
      <c r="B98" t="s">
        <v>624</v>
      </c>
      <c r="C98" s="1">
        <v>40940</v>
      </c>
      <c r="D98" s="1">
        <v>20470</v>
      </c>
    </row>
    <row r="99" spans="2:4">
      <c r="B99" t="s">
        <v>607</v>
      </c>
      <c r="C99" s="1">
        <v>40648</v>
      </c>
      <c r="D99" s="1">
        <v>20324</v>
      </c>
    </row>
    <row r="100" spans="2:4">
      <c r="B100" t="s">
        <v>576</v>
      </c>
      <c r="C100" s="1">
        <v>39625</v>
      </c>
      <c r="D100" s="1">
        <v>19812.5</v>
      </c>
    </row>
    <row r="101" spans="2:4">
      <c r="B101" t="s">
        <v>643</v>
      </c>
      <c r="C101" s="1">
        <v>39476</v>
      </c>
      <c r="D101" s="1">
        <v>19738</v>
      </c>
    </row>
    <row r="102" spans="2:4">
      <c r="B102" t="s">
        <v>633</v>
      </c>
      <c r="C102" s="1">
        <v>39316</v>
      </c>
      <c r="D102" s="1">
        <v>19658</v>
      </c>
    </row>
    <row r="103" spans="2:4">
      <c r="B103" t="s">
        <v>608</v>
      </c>
      <c r="C103" s="1">
        <v>39229</v>
      </c>
      <c r="D103" s="1">
        <v>19614.5</v>
      </c>
    </row>
    <row r="104" spans="2:4">
      <c r="B104" t="s">
        <v>635</v>
      </c>
      <c r="C104" s="1">
        <v>39180</v>
      </c>
      <c r="D104" s="1">
        <v>19590</v>
      </c>
    </row>
    <row r="105" spans="2:4">
      <c r="B105" t="s">
        <v>636</v>
      </c>
      <c r="C105" s="1">
        <v>38864</v>
      </c>
      <c r="D105" s="1">
        <v>19432</v>
      </c>
    </row>
    <row r="106" spans="2:4">
      <c r="B106" t="s">
        <v>625</v>
      </c>
      <c r="C106" s="1">
        <v>38583</v>
      </c>
      <c r="D106" s="1">
        <v>19291.5</v>
      </c>
    </row>
    <row r="107" spans="2:4">
      <c r="B107" t="s">
        <v>748</v>
      </c>
      <c r="C107" s="1">
        <v>38148</v>
      </c>
      <c r="D107" s="1">
        <v>19074</v>
      </c>
    </row>
    <row r="108" spans="2:4">
      <c r="B108" t="s">
        <v>638</v>
      </c>
      <c r="C108" s="1">
        <v>37251</v>
      </c>
      <c r="D108" s="1">
        <v>18625.5</v>
      </c>
    </row>
    <row r="109" spans="2:4">
      <c r="B109" t="s">
        <v>639</v>
      </c>
      <c r="C109" s="1">
        <v>36844</v>
      </c>
      <c r="D109" s="1">
        <v>18422</v>
      </c>
    </row>
    <row r="110" spans="2:4">
      <c r="B110" s="2" t="s">
        <v>98</v>
      </c>
      <c r="C110" s="3">
        <v>36384</v>
      </c>
      <c r="D110" s="3">
        <v>18192</v>
      </c>
    </row>
    <row r="111" spans="2:4">
      <c r="B111" t="s">
        <v>578</v>
      </c>
      <c r="C111" s="1">
        <v>36239</v>
      </c>
      <c r="D111" s="1">
        <v>18119.5</v>
      </c>
    </row>
    <row r="112" spans="2:4">
      <c r="B112" t="s">
        <v>609</v>
      </c>
      <c r="C112" s="1">
        <v>35983</v>
      </c>
      <c r="D112" s="1">
        <v>17991.5</v>
      </c>
    </row>
    <row r="113" spans="2:4">
      <c r="B113" t="s">
        <v>1347</v>
      </c>
      <c r="C113" s="1">
        <v>35889</v>
      </c>
      <c r="D113" s="1">
        <v>17944.5</v>
      </c>
    </row>
    <row r="114" spans="2:4">
      <c r="B114" t="s">
        <v>640</v>
      </c>
      <c r="C114" s="1">
        <v>35708</v>
      </c>
      <c r="D114" s="1">
        <v>17854</v>
      </c>
    </row>
    <row r="115" spans="2:4">
      <c r="B115" t="s">
        <v>644</v>
      </c>
      <c r="C115" s="1">
        <v>35647</v>
      </c>
      <c r="D115" s="1">
        <v>17823.5</v>
      </c>
    </row>
    <row r="116" spans="2:4">
      <c r="B116" t="s">
        <v>577</v>
      </c>
      <c r="C116" s="1">
        <v>35203</v>
      </c>
      <c r="D116" s="1">
        <v>17601.5</v>
      </c>
    </row>
    <row r="117" spans="2:4">
      <c r="B117" t="s">
        <v>592</v>
      </c>
      <c r="C117" s="1">
        <v>34794</v>
      </c>
      <c r="D117" s="1">
        <v>17397</v>
      </c>
    </row>
    <row r="118" spans="2:4">
      <c r="B118" t="s">
        <v>563</v>
      </c>
      <c r="C118" s="1">
        <v>34052</v>
      </c>
      <c r="D118" s="1">
        <v>17026</v>
      </c>
    </row>
    <row r="119" spans="2:4">
      <c r="B119" t="s">
        <v>600</v>
      </c>
      <c r="C119" s="1">
        <v>33290</v>
      </c>
      <c r="D119" s="1">
        <v>16645</v>
      </c>
    </row>
    <row r="120" spans="2:4">
      <c r="B120" t="s">
        <v>564</v>
      </c>
      <c r="C120" s="1">
        <v>32950</v>
      </c>
      <c r="D120" s="1">
        <v>16475</v>
      </c>
    </row>
    <row r="121" spans="2:4">
      <c r="B121" s="2" t="s">
        <v>750</v>
      </c>
      <c r="C121" s="3">
        <v>32782</v>
      </c>
      <c r="D121" s="3">
        <v>16391</v>
      </c>
    </row>
    <row r="122" spans="2:4">
      <c r="B122" s="2" t="s">
        <v>634</v>
      </c>
      <c r="C122" s="3">
        <v>32240</v>
      </c>
      <c r="D122" s="3">
        <v>16120</v>
      </c>
    </row>
    <row r="123" spans="2:4">
      <c r="B123" t="s">
        <v>565</v>
      </c>
      <c r="C123" s="1">
        <v>31918</v>
      </c>
      <c r="D123" s="1">
        <v>15959</v>
      </c>
    </row>
    <row r="124" spans="2:4">
      <c r="B124" s="2" t="s">
        <v>579</v>
      </c>
      <c r="C124" s="3">
        <v>31318</v>
      </c>
      <c r="D124" s="3">
        <v>15659</v>
      </c>
    </row>
    <row r="125" spans="2:4">
      <c r="B125" t="s">
        <v>610</v>
      </c>
      <c r="C125" s="1">
        <v>27607</v>
      </c>
      <c r="D125" s="1">
        <v>13803.5</v>
      </c>
    </row>
    <row r="126" spans="2:4">
      <c r="B126" t="s">
        <v>611</v>
      </c>
      <c r="C126" s="1">
        <v>27333</v>
      </c>
      <c r="D126" s="1">
        <v>13666.5</v>
      </c>
    </row>
    <row r="127" spans="2:4">
      <c r="B127" t="s">
        <v>641</v>
      </c>
      <c r="C127" s="1">
        <v>27148</v>
      </c>
      <c r="D127" s="1">
        <v>13574</v>
      </c>
    </row>
    <row r="128" spans="2:4">
      <c r="B128" t="s">
        <v>751</v>
      </c>
      <c r="C128" s="1">
        <v>26654</v>
      </c>
      <c r="D128" s="1">
        <v>13327</v>
      </c>
    </row>
    <row r="129" spans="2:4">
      <c r="B129" t="s">
        <v>612</v>
      </c>
      <c r="C129" s="1">
        <v>26589</v>
      </c>
      <c r="D129" s="1">
        <v>13294.5</v>
      </c>
    </row>
    <row r="130" spans="2:4">
      <c r="B130" t="s">
        <v>626</v>
      </c>
      <c r="C130" s="1">
        <v>26349</v>
      </c>
      <c r="D130" s="1">
        <v>13174.5</v>
      </c>
    </row>
    <row r="131" spans="2:4">
      <c r="B131" t="s">
        <v>593</v>
      </c>
      <c r="C131" s="1">
        <v>25870</v>
      </c>
      <c r="D131" s="1">
        <v>12935</v>
      </c>
    </row>
    <row r="132" spans="2:4">
      <c r="B132" t="s">
        <v>627</v>
      </c>
      <c r="C132" s="1">
        <v>25129</v>
      </c>
      <c r="D132" s="1">
        <v>12564.5</v>
      </c>
    </row>
    <row r="133" spans="2:4">
      <c r="B133" t="s">
        <v>566</v>
      </c>
      <c r="C133" s="1">
        <v>25095</v>
      </c>
      <c r="D133" s="1">
        <v>12547.5</v>
      </c>
    </row>
    <row r="134" spans="2:4">
      <c r="B134" t="s">
        <v>601</v>
      </c>
      <c r="C134" s="1">
        <v>24601</v>
      </c>
      <c r="D134" s="1">
        <v>12300.5</v>
      </c>
    </row>
    <row r="135" spans="2:4">
      <c r="B135" t="s">
        <v>602</v>
      </c>
      <c r="C135" s="1">
        <v>23792</v>
      </c>
      <c r="D135" s="1">
        <v>11896</v>
      </c>
    </row>
    <row r="136" spans="2:4">
      <c r="B136" t="s">
        <v>645</v>
      </c>
      <c r="C136" s="1">
        <v>22635</v>
      </c>
      <c r="D136" s="1">
        <v>11317.5</v>
      </c>
    </row>
    <row r="137" spans="2:4">
      <c r="B137" t="s">
        <v>594</v>
      </c>
      <c r="C137" s="1">
        <v>20191</v>
      </c>
      <c r="D137" s="1">
        <v>10095.5</v>
      </c>
    </row>
    <row r="138" spans="2:4">
      <c r="B138" t="s">
        <v>752</v>
      </c>
      <c r="C138" s="1">
        <v>19605</v>
      </c>
      <c r="D138" s="1">
        <v>9802.5</v>
      </c>
    </row>
    <row r="139" spans="2:4">
      <c r="B139" t="s">
        <v>646</v>
      </c>
      <c r="C139" s="1">
        <v>18916</v>
      </c>
      <c r="D139" s="1">
        <v>9458</v>
      </c>
    </row>
    <row r="140" spans="2:4">
      <c r="B140" t="s">
        <v>753</v>
      </c>
      <c r="C140" s="1">
        <v>18372</v>
      </c>
      <c r="D140" s="1">
        <v>9186</v>
      </c>
    </row>
    <row r="141" spans="2:4">
      <c r="B141" t="s">
        <v>603</v>
      </c>
      <c r="C141" s="1">
        <v>17533</v>
      </c>
      <c r="D141" s="1">
        <v>8766.5</v>
      </c>
    </row>
    <row r="142" spans="2:4">
      <c r="B142" t="s">
        <v>1348</v>
      </c>
      <c r="C142" s="1">
        <v>16112</v>
      </c>
      <c r="D142" s="1">
        <v>8056</v>
      </c>
    </row>
    <row r="143" spans="2:4">
      <c r="B143" t="s">
        <v>596</v>
      </c>
      <c r="C143" s="1">
        <v>14514</v>
      </c>
      <c r="D143" s="1">
        <v>7257</v>
      </c>
    </row>
    <row r="144" spans="2:4">
      <c r="B144" t="s">
        <v>642</v>
      </c>
      <c r="C144" s="1">
        <v>13025</v>
      </c>
      <c r="D144" s="1">
        <v>6512.5</v>
      </c>
    </row>
    <row r="145" spans="2:4">
      <c r="B145" t="s">
        <v>754</v>
      </c>
      <c r="C145" s="1">
        <v>8735</v>
      </c>
      <c r="D145" s="1">
        <v>4367.5</v>
      </c>
    </row>
    <row r="146" spans="2:4">
      <c r="D146" s="1"/>
    </row>
  </sheetData>
  <sortState xmlns:xlrd2="http://schemas.microsoft.com/office/spreadsheetml/2017/richdata2" ref="B3:D145">
    <sortCondition descending="1" ref="D2:D145"/>
  </sortState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30F2-D7C5-4899-8BF3-4C8489A5E572}">
  <dimension ref="A4:C57"/>
  <sheetViews>
    <sheetView workbookViewId="0">
      <selection activeCell="C22" sqref="C22"/>
    </sheetView>
    <sheetView workbookViewId="1"/>
  </sheetViews>
  <sheetFormatPr defaultRowHeight="18"/>
  <sheetData>
    <row r="4" spans="1:1">
      <c r="A4" t="s">
        <v>898</v>
      </c>
    </row>
    <row r="18" spans="1:3">
      <c r="A18" s="6" t="s">
        <v>3</v>
      </c>
      <c r="B18" s="7">
        <v>62414</v>
      </c>
      <c r="C18" s="2">
        <f>B18/2</f>
        <v>31207</v>
      </c>
    </row>
    <row r="19" spans="1:3">
      <c r="A19" s="4" t="s">
        <v>707</v>
      </c>
      <c r="B19">
        <v>38981</v>
      </c>
      <c r="C19">
        <f t="shared" ref="C19:C57" si="0">B19/2</f>
        <v>19490.5</v>
      </c>
    </row>
    <row r="20" spans="1:3">
      <c r="A20" s="6" t="s">
        <v>31</v>
      </c>
      <c r="B20" s="7">
        <v>38410</v>
      </c>
      <c r="C20" s="2">
        <f t="shared" si="0"/>
        <v>19205</v>
      </c>
    </row>
    <row r="21" spans="1:3">
      <c r="A21" s="4" t="s">
        <v>708</v>
      </c>
      <c r="B21">
        <v>36288</v>
      </c>
      <c r="C21">
        <f t="shared" si="0"/>
        <v>18144</v>
      </c>
    </row>
    <row r="22" spans="1:3">
      <c r="A22" s="6" t="s">
        <v>250</v>
      </c>
      <c r="B22" s="7">
        <v>34880</v>
      </c>
      <c r="C22" s="2">
        <f t="shared" si="0"/>
        <v>17440</v>
      </c>
    </row>
    <row r="23" spans="1:3">
      <c r="A23" s="2" t="s">
        <v>245</v>
      </c>
      <c r="B23" s="2">
        <v>34514</v>
      </c>
      <c r="C23" s="2">
        <f t="shared" si="0"/>
        <v>17257</v>
      </c>
    </row>
    <row r="24" spans="1:3">
      <c r="A24" s="6" t="s">
        <v>378</v>
      </c>
      <c r="B24" s="7">
        <v>32676</v>
      </c>
      <c r="C24" s="2">
        <f t="shared" si="0"/>
        <v>16338</v>
      </c>
    </row>
    <row r="25" spans="1:3">
      <c r="A25" s="6" t="s">
        <v>77</v>
      </c>
      <c r="B25" s="7">
        <v>29987</v>
      </c>
      <c r="C25" s="2">
        <f t="shared" si="0"/>
        <v>14993.5</v>
      </c>
    </row>
    <row r="26" spans="1:3">
      <c r="A26" s="4" t="s">
        <v>339</v>
      </c>
      <c r="B26" s="5">
        <v>21828</v>
      </c>
      <c r="C26">
        <f t="shared" si="0"/>
        <v>10914</v>
      </c>
    </row>
    <row r="27" spans="1:3">
      <c r="A27" s="4" t="s">
        <v>56</v>
      </c>
      <c r="B27" s="5">
        <v>18546</v>
      </c>
      <c r="C27">
        <f t="shared" si="0"/>
        <v>9273</v>
      </c>
    </row>
    <row r="28" spans="1:3">
      <c r="A28" s="4" t="s">
        <v>93</v>
      </c>
      <c r="B28" s="5">
        <v>18101</v>
      </c>
      <c r="C28">
        <f t="shared" si="0"/>
        <v>9050.5</v>
      </c>
    </row>
    <row r="29" spans="1:3">
      <c r="A29" s="4" t="s">
        <v>709</v>
      </c>
      <c r="B29" s="5">
        <v>16503</v>
      </c>
      <c r="C29">
        <f t="shared" si="0"/>
        <v>8251.5</v>
      </c>
    </row>
    <row r="30" spans="1:3">
      <c r="A30" s="4" t="s">
        <v>710</v>
      </c>
      <c r="B30" s="5">
        <v>14416</v>
      </c>
      <c r="C30">
        <f t="shared" si="0"/>
        <v>7208</v>
      </c>
    </row>
    <row r="31" spans="1:3">
      <c r="A31" s="4" t="s">
        <v>105</v>
      </c>
      <c r="B31" s="4">
        <v>13247</v>
      </c>
      <c r="C31">
        <f t="shared" si="0"/>
        <v>6623.5</v>
      </c>
    </row>
    <row r="32" spans="1:3">
      <c r="A32" t="s">
        <v>711</v>
      </c>
      <c r="B32">
        <v>12172</v>
      </c>
      <c r="C32">
        <f t="shared" si="0"/>
        <v>6086</v>
      </c>
    </row>
    <row r="33" spans="1:3">
      <c r="A33" s="4" t="s">
        <v>769</v>
      </c>
      <c r="B33" s="5">
        <v>10820</v>
      </c>
      <c r="C33">
        <f t="shared" si="0"/>
        <v>5410</v>
      </c>
    </row>
    <row r="34" spans="1:3">
      <c r="A34" s="4" t="s">
        <v>767</v>
      </c>
      <c r="B34" s="5">
        <v>10445</v>
      </c>
      <c r="C34">
        <f t="shared" si="0"/>
        <v>5222.5</v>
      </c>
    </row>
    <row r="35" spans="1:3">
      <c r="A35" s="4" t="s">
        <v>774</v>
      </c>
      <c r="B35" s="5">
        <v>9957</v>
      </c>
      <c r="C35">
        <f t="shared" si="0"/>
        <v>4978.5</v>
      </c>
    </row>
    <row r="36" spans="1:3">
      <c r="A36" s="4" t="s">
        <v>777</v>
      </c>
      <c r="B36" s="5">
        <v>9883</v>
      </c>
      <c r="C36">
        <f t="shared" si="0"/>
        <v>4941.5</v>
      </c>
    </row>
    <row r="37" spans="1:3">
      <c r="A37" s="4" t="s">
        <v>761</v>
      </c>
      <c r="B37" s="5">
        <v>9746</v>
      </c>
      <c r="C37">
        <f t="shared" si="0"/>
        <v>4873</v>
      </c>
    </row>
    <row r="38" spans="1:3">
      <c r="A38" t="s">
        <v>1109</v>
      </c>
      <c r="B38">
        <v>9620</v>
      </c>
      <c r="C38">
        <f t="shared" si="0"/>
        <v>4810</v>
      </c>
    </row>
    <row r="39" spans="1:3">
      <c r="A39" s="4" t="s">
        <v>391</v>
      </c>
      <c r="B39" s="5">
        <v>9552</v>
      </c>
      <c r="C39">
        <f t="shared" si="0"/>
        <v>4776</v>
      </c>
    </row>
    <row r="40" spans="1:3">
      <c r="A40" s="4" t="s">
        <v>766</v>
      </c>
      <c r="B40" s="5">
        <v>8805</v>
      </c>
      <c r="C40">
        <f t="shared" si="0"/>
        <v>4402.5</v>
      </c>
    </row>
    <row r="41" spans="1:3">
      <c r="A41" s="4" t="s">
        <v>770</v>
      </c>
      <c r="B41" s="5">
        <v>8396</v>
      </c>
      <c r="C41">
        <f t="shared" si="0"/>
        <v>4198</v>
      </c>
    </row>
    <row r="42" spans="1:3">
      <c r="A42" s="4" t="s">
        <v>763</v>
      </c>
      <c r="B42" s="5">
        <v>8146</v>
      </c>
      <c r="C42">
        <f t="shared" si="0"/>
        <v>4073</v>
      </c>
    </row>
    <row r="43" spans="1:3">
      <c r="A43" s="4" t="s">
        <v>762</v>
      </c>
      <c r="B43" s="5">
        <v>8054</v>
      </c>
      <c r="C43">
        <f t="shared" si="0"/>
        <v>4027</v>
      </c>
    </row>
    <row r="44" spans="1:3">
      <c r="A44" s="4" t="s">
        <v>768</v>
      </c>
      <c r="B44" s="5">
        <v>7977</v>
      </c>
      <c r="C44">
        <f t="shared" si="0"/>
        <v>3988.5</v>
      </c>
    </row>
    <row r="45" spans="1:3">
      <c r="A45" s="4" t="s">
        <v>778</v>
      </c>
      <c r="B45" s="5">
        <v>7961</v>
      </c>
      <c r="C45">
        <f t="shared" si="0"/>
        <v>3980.5</v>
      </c>
    </row>
    <row r="46" spans="1:3">
      <c r="A46" t="s">
        <v>1112</v>
      </c>
      <c r="B46">
        <v>7651</v>
      </c>
      <c r="C46">
        <f t="shared" si="0"/>
        <v>3825.5</v>
      </c>
    </row>
    <row r="47" spans="1:3">
      <c r="A47" t="s">
        <v>1111</v>
      </c>
      <c r="B47">
        <v>7365</v>
      </c>
      <c r="C47">
        <f t="shared" si="0"/>
        <v>3682.5</v>
      </c>
    </row>
    <row r="48" spans="1:3">
      <c r="A48" s="4" t="s">
        <v>773</v>
      </c>
      <c r="B48" s="5">
        <v>6960</v>
      </c>
      <c r="C48">
        <f t="shared" si="0"/>
        <v>3480</v>
      </c>
    </row>
    <row r="49" spans="1:3">
      <c r="A49" s="4" t="s">
        <v>776</v>
      </c>
      <c r="B49" s="5">
        <v>5903</v>
      </c>
      <c r="C49">
        <f t="shared" si="0"/>
        <v>2951.5</v>
      </c>
    </row>
    <row r="50" spans="1:3">
      <c r="A50" s="4" t="s">
        <v>772</v>
      </c>
      <c r="B50" s="5">
        <v>5879</v>
      </c>
      <c r="C50">
        <f t="shared" si="0"/>
        <v>2939.5</v>
      </c>
    </row>
    <row r="51" spans="1:3">
      <c r="A51" s="4" t="s">
        <v>775</v>
      </c>
      <c r="B51" s="5">
        <v>5232</v>
      </c>
      <c r="C51">
        <f t="shared" si="0"/>
        <v>2616</v>
      </c>
    </row>
    <row r="52" spans="1:3">
      <c r="A52" s="4" t="s">
        <v>765</v>
      </c>
      <c r="B52" s="5">
        <v>5215</v>
      </c>
      <c r="C52">
        <f t="shared" si="0"/>
        <v>2607.5</v>
      </c>
    </row>
    <row r="53" spans="1:3">
      <c r="A53" t="s">
        <v>1110</v>
      </c>
      <c r="B53">
        <v>4674</v>
      </c>
      <c r="C53">
        <f t="shared" si="0"/>
        <v>2337</v>
      </c>
    </row>
    <row r="54" spans="1:3">
      <c r="A54" s="4" t="s">
        <v>771</v>
      </c>
      <c r="B54" s="5">
        <v>4448</v>
      </c>
      <c r="C54">
        <f t="shared" si="0"/>
        <v>2224</v>
      </c>
    </row>
    <row r="55" spans="1:3">
      <c r="A55" t="s">
        <v>1108</v>
      </c>
      <c r="B55">
        <v>4046</v>
      </c>
      <c r="C55">
        <f t="shared" si="0"/>
        <v>2023</v>
      </c>
    </row>
    <row r="56" spans="1:3">
      <c r="A56" s="4" t="s">
        <v>760</v>
      </c>
      <c r="B56" s="5">
        <v>2957</v>
      </c>
      <c r="C56">
        <f t="shared" si="0"/>
        <v>1478.5</v>
      </c>
    </row>
    <row r="57" spans="1:3">
      <c r="A57" s="4" t="s">
        <v>764</v>
      </c>
      <c r="B57" s="5">
        <v>2559</v>
      </c>
      <c r="C57">
        <f t="shared" si="0"/>
        <v>1279.5</v>
      </c>
    </row>
  </sheetData>
  <sortState xmlns:xlrd2="http://schemas.microsoft.com/office/spreadsheetml/2017/richdata2" ref="A18:B57">
    <sortCondition descending="1" ref="B18:B57"/>
  </sortState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ABD93-0B8C-473F-BA01-06C886A2DEB0}">
  <dimension ref="A1:L107"/>
  <sheetViews>
    <sheetView topLeftCell="A87" workbookViewId="0">
      <selection activeCell="D97" sqref="D97"/>
    </sheetView>
    <sheetView workbookViewId="1"/>
  </sheetViews>
  <sheetFormatPr defaultRowHeight="18"/>
  <sheetData>
    <row r="1" spans="1:12">
      <c r="A1" t="s">
        <v>898</v>
      </c>
    </row>
    <row r="2" spans="1:12">
      <c r="A2" s="2" t="s">
        <v>0</v>
      </c>
      <c r="B2" s="3">
        <v>177540</v>
      </c>
      <c r="C2" s="2"/>
      <c r="D2" s="2">
        <f>VLOOKUP(A2,$J$2:$K$100,2,FALSE)</f>
        <v>197374</v>
      </c>
      <c r="F2" s="2" t="s">
        <v>32</v>
      </c>
      <c r="G2" s="3">
        <v>24192</v>
      </c>
      <c r="H2" s="3">
        <v>24060</v>
      </c>
      <c r="J2" t="s">
        <v>568</v>
      </c>
      <c r="K2" s="1">
        <v>39300</v>
      </c>
      <c r="L2" s="1"/>
    </row>
    <row r="3" spans="1:12">
      <c r="A3" s="2" t="s">
        <v>584</v>
      </c>
      <c r="B3" s="3">
        <v>111858</v>
      </c>
      <c r="C3" s="2"/>
      <c r="D3" s="2">
        <f t="shared" ref="D3:D66" si="0">VLOOKUP(A3,$J$2:$K$100,2,FALSE)</f>
        <v>123311</v>
      </c>
      <c r="F3" s="2" t="s">
        <v>37</v>
      </c>
      <c r="G3" s="3">
        <v>14571</v>
      </c>
      <c r="H3" s="3">
        <v>15548</v>
      </c>
      <c r="J3" t="s">
        <v>701</v>
      </c>
      <c r="K3" s="1">
        <v>9405</v>
      </c>
      <c r="L3" s="1"/>
    </row>
    <row r="4" spans="1:12">
      <c r="A4" s="2" t="s">
        <v>319</v>
      </c>
      <c r="B4" s="3">
        <v>95342</v>
      </c>
      <c r="C4" s="2"/>
      <c r="D4" s="2">
        <f t="shared" si="0"/>
        <v>108935</v>
      </c>
      <c r="F4" t="s">
        <v>1120</v>
      </c>
      <c r="G4" s="1">
        <v>2591</v>
      </c>
      <c r="H4" s="1">
        <v>2464</v>
      </c>
      <c r="J4" t="s">
        <v>696</v>
      </c>
      <c r="K4" s="1">
        <v>10906</v>
      </c>
      <c r="L4" s="1"/>
    </row>
    <row r="5" spans="1:12">
      <c r="A5" s="2" t="s">
        <v>647</v>
      </c>
      <c r="B5" s="3">
        <v>87994</v>
      </c>
      <c r="C5" s="2"/>
      <c r="D5" s="2">
        <f t="shared" si="0"/>
        <v>101952</v>
      </c>
      <c r="F5" t="s">
        <v>1121</v>
      </c>
      <c r="G5" s="1">
        <v>4208</v>
      </c>
      <c r="H5" s="1">
        <v>4051</v>
      </c>
      <c r="J5" t="s">
        <v>437</v>
      </c>
      <c r="K5" s="1">
        <v>37341</v>
      </c>
      <c r="L5" s="1"/>
    </row>
    <row r="6" spans="1:12">
      <c r="A6" s="2" t="s">
        <v>649</v>
      </c>
      <c r="B6" s="3">
        <v>85189</v>
      </c>
      <c r="C6" s="2"/>
      <c r="D6" s="2">
        <f t="shared" si="0"/>
        <v>97221</v>
      </c>
      <c r="F6" t="s">
        <v>1122</v>
      </c>
      <c r="G6" s="1">
        <v>1724</v>
      </c>
      <c r="H6" s="1">
        <v>1700</v>
      </c>
      <c r="J6" t="s">
        <v>119</v>
      </c>
      <c r="K6" s="1">
        <v>16155</v>
      </c>
      <c r="L6" s="1"/>
    </row>
    <row r="7" spans="1:12">
      <c r="A7" s="2" t="s">
        <v>648</v>
      </c>
      <c r="B7" s="3">
        <v>84296</v>
      </c>
      <c r="C7" s="2"/>
      <c r="D7" s="2">
        <f t="shared" si="0"/>
        <v>97468</v>
      </c>
      <c r="F7" t="s">
        <v>1123</v>
      </c>
      <c r="G7" s="1">
        <v>4680</v>
      </c>
      <c r="H7" s="1">
        <v>4609</v>
      </c>
      <c r="J7" t="s">
        <v>688</v>
      </c>
      <c r="K7" s="1">
        <v>13066</v>
      </c>
      <c r="L7" s="1"/>
    </row>
    <row r="8" spans="1:12">
      <c r="A8" s="2" t="s">
        <v>650</v>
      </c>
      <c r="B8" s="3">
        <v>59970</v>
      </c>
      <c r="C8" s="2"/>
      <c r="D8" s="2">
        <f t="shared" si="0"/>
        <v>66184</v>
      </c>
      <c r="F8" t="s">
        <v>1124</v>
      </c>
      <c r="G8" s="1">
        <v>2983</v>
      </c>
      <c r="H8" s="1">
        <v>2934</v>
      </c>
      <c r="J8" t="s">
        <v>614</v>
      </c>
      <c r="K8" s="1">
        <v>37926</v>
      </c>
      <c r="L8" s="1"/>
    </row>
    <row r="9" spans="1:12">
      <c r="A9" s="2" t="s">
        <v>651</v>
      </c>
      <c r="B9" s="3">
        <v>56845</v>
      </c>
      <c r="C9" s="2"/>
      <c r="D9" s="2">
        <f t="shared" si="0"/>
        <v>62815</v>
      </c>
      <c r="F9" t="s">
        <v>1125</v>
      </c>
      <c r="G9" s="1">
        <v>6099</v>
      </c>
      <c r="H9" s="1">
        <v>6008</v>
      </c>
      <c r="J9" t="s">
        <v>40</v>
      </c>
      <c r="K9" s="1">
        <v>50755</v>
      </c>
      <c r="L9" s="1"/>
    </row>
    <row r="10" spans="1:12">
      <c r="A10" s="2" t="s">
        <v>652</v>
      </c>
      <c r="B10" s="3">
        <v>48129</v>
      </c>
      <c r="C10" s="2"/>
      <c r="D10" s="2">
        <f t="shared" si="0"/>
        <v>53142</v>
      </c>
      <c r="F10" t="s">
        <v>1126</v>
      </c>
      <c r="G10" s="1">
        <v>5610</v>
      </c>
      <c r="H10" s="1">
        <v>5562</v>
      </c>
      <c r="J10" t="s">
        <v>590</v>
      </c>
      <c r="K10" s="1">
        <v>15413</v>
      </c>
      <c r="L10" s="1"/>
    </row>
    <row r="11" spans="1:12">
      <c r="A11" s="2" t="s">
        <v>580</v>
      </c>
      <c r="B11" s="3">
        <v>47790</v>
      </c>
      <c r="C11" s="2"/>
      <c r="D11" s="2">
        <f t="shared" si="0"/>
        <v>52410</v>
      </c>
      <c r="F11" t="s">
        <v>1127</v>
      </c>
      <c r="G11" s="1">
        <v>4987</v>
      </c>
      <c r="H11" s="1">
        <v>4876</v>
      </c>
      <c r="J11" t="s">
        <v>694</v>
      </c>
      <c r="K11" s="1">
        <v>12114</v>
      </c>
      <c r="L11" s="1"/>
    </row>
    <row r="12" spans="1:12">
      <c r="A12" s="2" t="s">
        <v>551</v>
      </c>
      <c r="B12" s="3">
        <v>43984</v>
      </c>
      <c r="C12" s="2"/>
      <c r="D12" s="2">
        <f t="shared" si="0"/>
        <v>49755</v>
      </c>
      <c r="F12" t="s">
        <v>1128</v>
      </c>
      <c r="G12" s="1">
        <v>2243</v>
      </c>
      <c r="H12" s="1">
        <v>2203</v>
      </c>
      <c r="J12" t="s">
        <v>75</v>
      </c>
      <c r="K12" s="1">
        <v>35124</v>
      </c>
      <c r="L12" s="1"/>
    </row>
    <row r="13" spans="1:12">
      <c r="A13" s="10" t="s">
        <v>40</v>
      </c>
      <c r="B13" s="11">
        <v>41721</v>
      </c>
      <c r="C13" s="10"/>
      <c r="D13" s="10">
        <f t="shared" si="0"/>
        <v>50755</v>
      </c>
      <c r="F13" t="s">
        <v>1129</v>
      </c>
      <c r="G13" s="1">
        <v>4255</v>
      </c>
      <c r="H13" s="1">
        <v>4225</v>
      </c>
      <c r="J13" t="s">
        <v>702</v>
      </c>
      <c r="K13" s="1">
        <v>10374</v>
      </c>
      <c r="L13" s="1"/>
    </row>
    <row r="14" spans="1:12">
      <c r="A14" s="2" t="s">
        <v>59</v>
      </c>
      <c r="B14" s="3">
        <v>40710</v>
      </c>
      <c r="C14" s="2"/>
      <c r="D14" s="2">
        <f t="shared" si="0"/>
        <v>42408</v>
      </c>
      <c r="F14" t="s">
        <v>1130</v>
      </c>
      <c r="G14" s="1">
        <v>6178</v>
      </c>
      <c r="H14" s="1">
        <v>6080</v>
      </c>
      <c r="J14" t="s">
        <v>560</v>
      </c>
      <c r="K14" s="1">
        <v>10161</v>
      </c>
      <c r="L14" s="1"/>
    </row>
    <row r="15" spans="1:12">
      <c r="A15" s="2" t="s">
        <v>597</v>
      </c>
      <c r="B15" s="3">
        <v>38860</v>
      </c>
      <c r="C15" s="2"/>
      <c r="D15" s="2">
        <f t="shared" si="0"/>
        <v>43488</v>
      </c>
      <c r="J15" t="s">
        <v>706</v>
      </c>
      <c r="K15" s="1">
        <v>6772</v>
      </c>
      <c r="L15" s="1"/>
    </row>
    <row r="16" spans="1:12">
      <c r="A16" s="2" t="s">
        <v>88</v>
      </c>
      <c r="B16" s="3">
        <v>38508</v>
      </c>
      <c r="C16" s="2"/>
      <c r="D16" s="2">
        <f t="shared" si="0"/>
        <v>42165</v>
      </c>
      <c r="J16" t="s">
        <v>689</v>
      </c>
      <c r="K16" s="1">
        <v>13984</v>
      </c>
      <c r="L16" s="1"/>
    </row>
    <row r="17" spans="1:12">
      <c r="A17" s="2" t="s">
        <v>653</v>
      </c>
      <c r="B17" s="3">
        <v>37346</v>
      </c>
      <c r="C17" s="2"/>
      <c r="D17" s="2">
        <f t="shared" si="0"/>
        <v>40410</v>
      </c>
      <c r="J17" t="s">
        <v>700</v>
      </c>
      <c r="K17" s="1">
        <v>10281</v>
      </c>
      <c r="L17" s="1"/>
    </row>
    <row r="18" spans="1:12">
      <c r="A18" s="2" t="s">
        <v>7</v>
      </c>
      <c r="B18" s="3">
        <v>35692</v>
      </c>
      <c r="C18" s="2">
        <v>27880</v>
      </c>
      <c r="D18" s="2">
        <f t="shared" si="0"/>
        <v>41974</v>
      </c>
      <c r="E18" t="s">
        <v>1010</v>
      </c>
      <c r="J18" t="s">
        <v>61</v>
      </c>
      <c r="K18" s="1">
        <v>13586</v>
      </c>
      <c r="L18" s="1"/>
    </row>
    <row r="19" spans="1:12">
      <c r="A19" s="2" t="s">
        <v>569</v>
      </c>
      <c r="B19" s="3">
        <v>35421</v>
      </c>
      <c r="C19" s="2"/>
      <c r="D19" s="2">
        <f t="shared" si="0"/>
        <v>39619</v>
      </c>
      <c r="J19" t="s">
        <v>669</v>
      </c>
      <c r="K19" s="1">
        <v>17982</v>
      </c>
      <c r="L19" s="1"/>
    </row>
    <row r="20" spans="1:12">
      <c r="A20" s="2" t="s">
        <v>568</v>
      </c>
      <c r="B20" s="3">
        <v>34991</v>
      </c>
      <c r="C20" s="2"/>
      <c r="D20" s="2">
        <f t="shared" si="0"/>
        <v>39300</v>
      </c>
      <c r="J20" t="s">
        <v>670</v>
      </c>
      <c r="K20" s="1">
        <v>16752</v>
      </c>
      <c r="L20" s="1"/>
    </row>
    <row r="21" spans="1:12">
      <c r="A21" s="2" t="s">
        <v>437</v>
      </c>
      <c r="B21" s="3">
        <v>34840</v>
      </c>
      <c r="C21" s="2"/>
      <c r="D21" s="2">
        <f t="shared" si="0"/>
        <v>37341</v>
      </c>
      <c r="J21" t="s">
        <v>671</v>
      </c>
      <c r="K21" s="1">
        <v>22853</v>
      </c>
      <c r="L21" s="1"/>
    </row>
    <row r="22" spans="1:12">
      <c r="A22" s="2" t="s">
        <v>614</v>
      </c>
      <c r="B22" s="3">
        <v>34372</v>
      </c>
      <c r="C22" s="2"/>
      <c r="D22" s="2">
        <f t="shared" si="0"/>
        <v>37926</v>
      </c>
      <c r="J22" t="s">
        <v>595</v>
      </c>
      <c r="K22" s="1">
        <v>4535</v>
      </c>
      <c r="L22" s="1"/>
    </row>
    <row r="23" spans="1:12">
      <c r="A23" s="2" t="s">
        <v>654</v>
      </c>
      <c r="B23" s="3">
        <v>33991</v>
      </c>
      <c r="C23" s="2"/>
      <c r="D23" s="2">
        <f t="shared" si="0"/>
        <v>37951</v>
      </c>
      <c r="J23" t="s">
        <v>591</v>
      </c>
      <c r="K23" s="1">
        <v>11621</v>
      </c>
      <c r="L23" s="1"/>
    </row>
    <row r="24" spans="1:12">
      <c r="A24" s="2" t="s">
        <v>571</v>
      </c>
      <c r="B24" s="3">
        <v>33364</v>
      </c>
      <c r="C24" s="2"/>
      <c r="D24" s="2">
        <f t="shared" si="0"/>
        <v>39071</v>
      </c>
      <c r="J24" t="s">
        <v>691</v>
      </c>
      <c r="K24" s="1">
        <v>12819</v>
      </c>
      <c r="L24" s="1"/>
    </row>
    <row r="25" spans="1:12">
      <c r="A25" s="2" t="s">
        <v>75</v>
      </c>
      <c r="B25" s="3">
        <v>33292</v>
      </c>
      <c r="C25" s="2"/>
      <c r="D25" s="2">
        <f t="shared" si="0"/>
        <v>35124</v>
      </c>
      <c r="J25" t="s">
        <v>652</v>
      </c>
      <c r="K25" s="1">
        <v>53142</v>
      </c>
      <c r="L25" s="1"/>
    </row>
    <row r="26" spans="1:12">
      <c r="A26" t="s">
        <v>672</v>
      </c>
      <c r="B26" s="1">
        <v>31490</v>
      </c>
      <c r="D26">
        <f t="shared" si="0"/>
        <v>36641</v>
      </c>
      <c r="J26" t="s">
        <v>597</v>
      </c>
      <c r="K26" s="1">
        <v>43488</v>
      </c>
      <c r="L26" s="1"/>
    </row>
    <row r="27" spans="1:12">
      <c r="A27" s="2" t="s">
        <v>655</v>
      </c>
      <c r="B27" s="3">
        <v>31014</v>
      </c>
      <c r="C27" s="2"/>
      <c r="D27" s="2">
        <f t="shared" si="0"/>
        <v>34341</v>
      </c>
      <c r="J27" t="s">
        <v>569</v>
      </c>
      <c r="K27" s="1">
        <v>39619</v>
      </c>
      <c r="L27" s="1"/>
    </row>
    <row r="28" spans="1:12">
      <c r="A28" s="2" t="s">
        <v>553</v>
      </c>
      <c r="B28" s="3">
        <v>29801</v>
      </c>
      <c r="C28" s="2"/>
      <c r="D28" s="2">
        <f t="shared" si="0"/>
        <v>33272</v>
      </c>
      <c r="J28" t="s">
        <v>674</v>
      </c>
      <c r="K28" s="1">
        <v>17165</v>
      </c>
      <c r="L28" s="1"/>
    </row>
    <row r="29" spans="1:12">
      <c r="A29" t="s">
        <v>629</v>
      </c>
      <c r="B29" s="1">
        <v>29453</v>
      </c>
      <c r="D29">
        <f t="shared" si="0"/>
        <v>32664</v>
      </c>
      <c r="J29" t="s">
        <v>654</v>
      </c>
      <c r="K29" s="1">
        <v>37951</v>
      </c>
      <c r="L29" s="1"/>
    </row>
    <row r="30" spans="1:12">
      <c r="A30" s="2" t="s">
        <v>583</v>
      </c>
      <c r="B30" s="3">
        <v>28248</v>
      </c>
      <c r="C30" s="2"/>
      <c r="D30" s="2">
        <f t="shared" si="0"/>
        <v>32744</v>
      </c>
      <c r="J30" t="s">
        <v>109</v>
      </c>
      <c r="K30" s="1">
        <v>11921</v>
      </c>
      <c r="L30" s="1"/>
    </row>
    <row r="31" spans="1:12">
      <c r="A31" t="s">
        <v>656</v>
      </c>
      <c r="B31" s="1">
        <v>27095</v>
      </c>
      <c r="D31">
        <f t="shared" si="0"/>
        <v>28457</v>
      </c>
      <c r="J31" t="s">
        <v>677</v>
      </c>
      <c r="K31" s="1">
        <v>14745</v>
      </c>
      <c r="L31" s="1"/>
    </row>
    <row r="32" spans="1:12">
      <c r="A32" t="s">
        <v>657</v>
      </c>
      <c r="B32" s="1">
        <v>26478</v>
      </c>
      <c r="D32">
        <f t="shared" si="0"/>
        <v>27515</v>
      </c>
      <c r="J32" t="s">
        <v>643</v>
      </c>
      <c r="K32" s="1">
        <v>18263</v>
      </c>
      <c r="L32" s="1"/>
    </row>
    <row r="33" spans="1:12">
      <c r="A33" s="2" t="s">
        <v>25</v>
      </c>
      <c r="B33" s="3">
        <v>26117</v>
      </c>
      <c r="C33" s="2"/>
      <c r="D33" s="2">
        <f t="shared" si="0"/>
        <v>28122</v>
      </c>
      <c r="J33" t="s">
        <v>571</v>
      </c>
      <c r="K33" s="1">
        <v>39071</v>
      </c>
      <c r="L33" s="1"/>
    </row>
    <row r="34" spans="1:12">
      <c r="A34" s="2" t="s">
        <v>92</v>
      </c>
      <c r="B34" s="3">
        <v>25715</v>
      </c>
      <c r="C34" s="2"/>
      <c r="D34" s="2">
        <f t="shared" si="0"/>
        <v>28773</v>
      </c>
      <c r="J34" t="s">
        <v>665</v>
      </c>
      <c r="K34" s="1">
        <v>22312</v>
      </c>
      <c r="L34" s="1"/>
    </row>
    <row r="35" spans="1:12">
      <c r="A35" t="s">
        <v>658</v>
      </c>
      <c r="B35" s="1">
        <v>25024</v>
      </c>
      <c r="D35">
        <f t="shared" si="0"/>
        <v>26435</v>
      </c>
      <c r="J35" t="s">
        <v>557</v>
      </c>
      <c r="K35" s="1">
        <v>18906</v>
      </c>
      <c r="L35" s="1"/>
    </row>
    <row r="36" spans="1:12">
      <c r="A36" s="2" t="s">
        <v>659</v>
      </c>
      <c r="B36" s="3">
        <v>24572</v>
      </c>
      <c r="C36" s="2"/>
      <c r="D36" s="2">
        <f t="shared" si="0"/>
        <v>27703</v>
      </c>
      <c r="J36" t="s">
        <v>685</v>
      </c>
      <c r="K36" s="1">
        <v>13315</v>
      </c>
      <c r="L36" s="1"/>
    </row>
    <row r="37" spans="1:12">
      <c r="A37" s="2" t="s">
        <v>660</v>
      </c>
      <c r="B37" s="3">
        <v>24207</v>
      </c>
      <c r="C37" s="2"/>
      <c r="D37" s="2">
        <f t="shared" si="0"/>
        <v>26935</v>
      </c>
      <c r="J37" t="s">
        <v>467</v>
      </c>
      <c r="K37" s="1">
        <v>12237</v>
      </c>
      <c r="L37" s="1"/>
    </row>
    <row r="38" spans="1:12">
      <c r="A38" s="2" t="s">
        <v>661</v>
      </c>
      <c r="B38" s="3">
        <v>23633</v>
      </c>
      <c r="C38" s="2"/>
      <c r="D38" s="2">
        <f t="shared" si="0"/>
        <v>26332</v>
      </c>
      <c r="J38" t="s">
        <v>698</v>
      </c>
      <c r="K38" s="1">
        <v>11059</v>
      </c>
      <c r="L38" s="1"/>
    </row>
    <row r="39" spans="1:12">
      <c r="A39" s="2" t="s">
        <v>662</v>
      </c>
      <c r="B39" s="3">
        <v>22950</v>
      </c>
      <c r="C39" s="2"/>
      <c r="D39" s="2">
        <f t="shared" si="0"/>
        <v>24893</v>
      </c>
      <c r="J39" t="s">
        <v>647</v>
      </c>
      <c r="K39" s="1">
        <v>101952</v>
      </c>
      <c r="L39" s="1"/>
    </row>
    <row r="40" spans="1:12">
      <c r="A40" s="2" t="s">
        <v>572</v>
      </c>
      <c r="B40" s="3">
        <v>22820</v>
      </c>
      <c r="C40" s="2"/>
      <c r="D40" s="2">
        <f t="shared" si="0"/>
        <v>26010</v>
      </c>
      <c r="J40" t="s">
        <v>673</v>
      </c>
      <c r="K40" s="1">
        <v>15515</v>
      </c>
      <c r="L40" s="1"/>
    </row>
    <row r="41" spans="1:12">
      <c r="A41" t="s">
        <v>671</v>
      </c>
      <c r="B41" s="1">
        <v>21473</v>
      </c>
      <c r="D41">
        <f t="shared" si="0"/>
        <v>22853</v>
      </c>
      <c r="J41" t="s">
        <v>551</v>
      </c>
      <c r="K41" s="1">
        <v>49755</v>
      </c>
      <c r="L41" s="1"/>
    </row>
    <row r="42" spans="1:12">
      <c r="A42" s="2" t="s">
        <v>425</v>
      </c>
      <c r="B42" s="3">
        <v>21373</v>
      </c>
      <c r="C42" s="2"/>
      <c r="D42" s="2">
        <f t="shared" si="0"/>
        <v>25803</v>
      </c>
      <c r="J42" t="s">
        <v>79</v>
      </c>
      <c r="K42" s="1">
        <v>15353</v>
      </c>
      <c r="L42" s="1"/>
    </row>
    <row r="43" spans="1:12">
      <c r="A43" t="s">
        <v>663</v>
      </c>
      <c r="B43" s="1">
        <v>19954</v>
      </c>
      <c r="D43">
        <f t="shared" si="0"/>
        <v>21341</v>
      </c>
      <c r="J43" t="s">
        <v>672</v>
      </c>
      <c r="K43" s="1">
        <v>36641</v>
      </c>
      <c r="L43" s="1"/>
    </row>
    <row r="44" spans="1:12">
      <c r="A44" t="s">
        <v>664</v>
      </c>
      <c r="B44" s="1">
        <v>19818</v>
      </c>
      <c r="D44">
        <f t="shared" si="0"/>
        <v>20901</v>
      </c>
      <c r="J44" t="s">
        <v>59</v>
      </c>
      <c r="K44" s="1">
        <v>42408</v>
      </c>
      <c r="L44" s="1"/>
    </row>
    <row r="45" spans="1:12">
      <c r="A45" s="2" t="s">
        <v>60</v>
      </c>
      <c r="B45" s="3">
        <v>19643</v>
      </c>
      <c r="C45" s="2"/>
      <c r="D45" s="2">
        <f t="shared" si="0"/>
        <v>21920</v>
      </c>
      <c r="J45" t="s">
        <v>656</v>
      </c>
      <c r="K45" s="1">
        <v>28457</v>
      </c>
      <c r="L45" s="1"/>
    </row>
    <row r="46" spans="1:12">
      <c r="A46" t="s">
        <v>665</v>
      </c>
      <c r="B46" s="1">
        <v>19317</v>
      </c>
      <c r="D46">
        <f t="shared" si="0"/>
        <v>22312</v>
      </c>
      <c r="J46" t="s">
        <v>92</v>
      </c>
      <c r="K46" s="1">
        <v>28773</v>
      </c>
      <c r="L46" s="1"/>
    </row>
    <row r="47" spans="1:12">
      <c r="A47" t="s">
        <v>666</v>
      </c>
      <c r="B47" s="1">
        <v>18886</v>
      </c>
      <c r="D47">
        <f t="shared" si="0"/>
        <v>20158</v>
      </c>
      <c r="J47" t="s">
        <v>425</v>
      </c>
      <c r="K47" s="1">
        <v>25803</v>
      </c>
      <c r="L47" s="1"/>
    </row>
    <row r="48" spans="1:12">
      <c r="A48" t="s">
        <v>185</v>
      </c>
      <c r="B48" s="1">
        <v>18542</v>
      </c>
      <c r="D48">
        <f t="shared" si="0"/>
        <v>19918</v>
      </c>
      <c r="J48" t="s">
        <v>649</v>
      </c>
      <c r="K48" s="1">
        <v>97221</v>
      </c>
      <c r="L48" s="1"/>
    </row>
    <row r="49" spans="1:12">
      <c r="A49" t="s">
        <v>667</v>
      </c>
      <c r="B49" s="1">
        <v>18308</v>
      </c>
      <c r="D49">
        <f t="shared" si="0"/>
        <v>19220</v>
      </c>
      <c r="J49" t="s">
        <v>681</v>
      </c>
      <c r="K49" s="1">
        <v>15407</v>
      </c>
      <c r="L49" s="1"/>
    </row>
    <row r="50" spans="1:12">
      <c r="A50" s="2" t="s">
        <v>557</v>
      </c>
      <c r="B50" s="3">
        <v>17353</v>
      </c>
      <c r="C50" s="2"/>
      <c r="D50" s="2">
        <f t="shared" si="0"/>
        <v>18906</v>
      </c>
      <c r="J50" t="s">
        <v>680</v>
      </c>
      <c r="K50" s="1">
        <v>17308</v>
      </c>
      <c r="L50" s="1"/>
    </row>
    <row r="51" spans="1:12">
      <c r="A51" s="2" t="s">
        <v>588</v>
      </c>
      <c r="B51" s="3">
        <v>17307</v>
      </c>
      <c r="C51" s="2"/>
      <c r="D51" s="2">
        <f t="shared" si="0"/>
        <v>18932</v>
      </c>
      <c r="J51" t="s">
        <v>583</v>
      </c>
      <c r="K51" s="1">
        <v>32744</v>
      </c>
      <c r="L51" s="1"/>
    </row>
    <row r="52" spans="1:12">
      <c r="A52" t="s">
        <v>668</v>
      </c>
      <c r="B52" s="1">
        <v>17186</v>
      </c>
      <c r="D52">
        <f t="shared" si="0"/>
        <v>17891</v>
      </c>
      <c r="J52" t="s">
        <v>663</v>
      </c>
      <c r="K52" s="1">
        <v>21341</v>
      </c>
      <c r="L52" s="1"/>
    </row>
    <row r="53" spans="1:12">
      <c r="A53" t="s">
        <v>669</v>
      </c>
      <c r="B53" s="1">
        <v>16633</v>
      </c>
      <c r="D53">
        <f t="shared" si="0"/>
        <v>17982</v>
      </c>
      <c r="J53" t="s">
        <v>687</v>
      </c>
      <c r="K53" s="1">
        <v>13376</v>
      </c>
      <c r="L53" s="1"/>
    </row>
    <row r="54" spans="1:12">
      <c r="A54" t="s">
        <v>643</v>
      </c>
      <c r="B54" s="1">
        <v>15848</v>
      </c>
      <c r="D54">
        <f t="shared" si="0"/>
        <v>18263</v>
      </c>
      <c r="J54" t="s">
        <v>692</v>
      </c>
      <c r="K54" s="1">
        <v>12124</v>
      </c>
      <c r="L54" s="1"/>
    </row>
    <row r="55" spans="1:12">
      <c r="A55" t="s">
        <v>670</v>
      </c>
      <c r="B55" s="1">
        <v>15687</v>
      </c>
      <c r="D55">
        <f t="shared" si="0"/>
        <v>16752</v>
      </c>
      <c r="J55" t="s">
        <v>686</v>
      </c>
      <c r="K55" s="1">
        <v>14391</v>
      </c>
      <c r="L55" s="1"/>
    </row>
    <row r="56" spans="1:12">
      <c r="A56" t="s">
        <v>680</v>
      </c>
      <c r="B56" s="1">
        <v>14998</v>
      </c>
      <c r="D56">
        <f t="shared" si="0"/>
        <v>17308</v>
      </c>
      <c r="J56" t="s">
        <v>679</v>
      </c>
      <c r="K56" s="1">
        <v>15935</v>
      </c>
      <c r="L56" s="1"/>
    </row>
    <row r="57" spans="1:12">
      <c r="A57" t="s">
        <v>674</v>
      </c>
      <c r="B57" s="1">
        <v>14612</v>
      </c>
      <c r="D57">
        <f t="shared" si="0"/>
        <v>17165</v>
      </c>
      <c r="J57" t="s">
        <v>705</v>
      </c>
      <c r="K57" s="1">
        <v>6226</v>
      </c>
      <c r="L57" s="1"/>
    </row>
    <row r="58" spans="1:12">
      <c r="A58" t="s">
        <v>673</v>
      </c>
      <c r="B58" s="1">
        <v>14606</v>
      </c>
      <c r="D58">
        <f t="shared" si="0"/>
        <v>15515</v>
      </c>
      <c r="J58" t="s">
        <v>588</v>
      </c>
      <c r="K58" s="1">
        <v>18932</v>
      </c>
      <c r="L58" s="1"/>
    </row>
    <row r="59" spans="1:12">
      <c r="A59" t="s">
        <v>119</v>
      </c>
      <c r="B59" s="1">
        <v>14307</v>
      </c>
      <c r="D59">
        <f t="shared" si="0"/>
        <v>16155</v>
      </c>
      <c r="J59" t="s">
        <v>658</v>
      </c>
      <c r="K59" s="1">
        <v>26435</v>
      </c>
      <c r="L59" s="1"/>
    </row>
    <row r="60" spans="1:12">
      <c r="A60" t="s">
        <v>681</v>
      </c>
      <c r="B60" s="1">
        <v>14259</v>
      </c>
      <c r="D60">
        <f t="shared" si="0"/>
        <v>15407</v>
      </c>
      <c r="J60" t="s">
        <v>60</v>
      </c>
      <c r="K60" s="1">
        <v>21920</v>
      </c>
      <c r="L60" s="1"/>
    </row>
    <row r="61" spans="1:12">
      <c r="A61" t="s">
        <v>675</v>
      </c>
      <c r="B61" s="1">
        <v>14155</v>
      </c>
      <c r="D61">
        <f t="shared" si="0"/>
        <v>14878</v>
      </c>
      <c r="J61" t="s">
        <v>572</v>
      </c>
      <c r="K61" s="1">
        <v>26010</v>
      </c>
      <c r="L61" s="1"/>
    </row>
    <row r="62" spans="1:12">
      <c r="A62" t="s">
        <v>590</v>
      </c>
      <c r="B62" s="3">
        <v>14132</v>
      </c>
      <c r="D62">
        <f t="shared" si="0"/>
        <v>15413</v>
      </c>
      <c r="J62" t="s">
        <v>584</v>
      </c>
      <c r="K62" s="1">
        <v>123311</v>
      </c>
      <c r="L62" s="1"/>
    </row>
    <row r="63" spans="1:12">
      <c r="A63" t="s">
        <v>679</v>
      </c>
      <c r="B63" s="1">
        <v>13954</v>
      </c>
      <c r="D63">
        <f t="shared" si="0"/>
        <v>15935</v>
      </c>
      <c r="J63" t="s">
        <v>650</v>
      </c>
      <c r="K63" s="1">
        <v>66184</v>
      </c>
      <c r="L63" s="1"/>
    </row>
    <row r="64" spans="1:12">
      <c r="A64" t="s">
        <v>677</v>
      </c>
      <c r="B64" s="1">
        <v>13814</v>
      </c>
      <c r="D64">
        <f t="shared" si="0"/>
        <v>14745</v>
      </c>
      <c r="J64" t="s">
        <v>682</v>
      </c>
      <c r="K64" s="1">
        <v>14135</v>
      </c>
      <c r="L64" s="1"/>
    </row>
    <row r="65" spans="1:12">
      <c r="A65" s="2" t="s">
        <v>79</v>
      </c>
      <c r="B65" s="3">
        <v>13776</v>
      </c>
      <c r="C65" s="2"/>
      <c r="D65" s="2">
        <f t="shared" si="0"/>
        <v>15353</v>
      </c>
      <c r="J65" t="s">
        <v>660</v>
      </c>
      <c r="K65" s="1">
        <v>26935</v>
      </c>
      <c r="L65" s="1"/>
    </row>
    <row r="66" spans="1:12">
      <c r="A66" t="s">
        <v>678</v>
      </c>
      <c r="B66" s="1">
        <v>13508</v>
      </c>
      <c r="D66">
        <f t="shared" si="0"/>
        <v>14407</v>
      </c>
      <c r="J66" t="s">
        <v>553</v>
      </c>
      <c r="K66" s="1">
        <v>33272</v>
      </c>
      <c r="L66" s="1"/>
    </row>
    <row r="67" spans="1:12">
      <c r="A67" t="s">
        <v>686</v>
      </c>
      <c r="B67" s="1">
        <v>13433</v>
      </c>
      <c r="D67">
        <f t="shared" ref="D67:D100" si="1">VLOOKUP(A67,$J$2:$K$100,2,FALSE)</f>
        <v>14391</v>
      </c>
      <c r="J67" t="s">
        <v>0</v>
      </c>
      <c r="K67" s="1">
        <v>197374</v>
      </c>
      <c r="L67" s="1"/>
    </row>
    <row r="68" spans="1:12">
      <c r="A68" t="s">
        <v>690</v>
      </c>
      <c r="B68" s="1">
        <v>13433</v>
      </c>
      <c r="D68">
        <f t="shared" si="1"/>
        <v>17365</v>
      </c>
      <c r="J68" t="s">
        <v>756</v>
      </c>
      <c r="K68" s="1">
        <v>4565</v>
      </c>
      <c r="L68" s="1"/>
    </row>
    <row r="69" spans="1:12">
      <c r="A69" t="s">
        <v>676</v>
      </c>
      <c r="B69" s="1">
        <v>13197</v>
      </c>
      <c r="D69">
        <f t="shared" si="1"/>
        <v>13789</v>
      </c>
      <c r="J69" t="s">
        <v>683</v>
      </c>
      <c r="K69" s="1">
        <v>13968</v>
      </c>
      <c r="L69" s="1"/>
    </row>
    <row r="70" spans="1:12">
      <c r="A70" t="s">
        <v>683</v>
      </c>
      <c r="B70" s="1">
        <v>13177</v>
      </c>
      <c r="D70">
        <f t="shared" si="1"/>
        <v>13968</v>
      </c>
      <c r="J70" t="s">
        <v>659</v>
      </c>
      <c r="K70" s="1">
        <v>27703</v>
      </c>
      <c r="L70" s="1"/>
    </row>
    <row r="71" spans="1:12">
      <c r="A71" s="2" t="s">
        <v>682</v>
      </c>
      <c r="B71" s="3">
        <v>13152</v>
      </c>
      <c r="C71" s="2"/>
      <c r="D71" s="2">
        <f t="shared" si="1"/>
        <v>14135</v>
      </c>
      <c r="J71" t="s">
        <v>7</v>
      </c>
      <c r="K71" s="1">
        <v>41974</v>
      </c>
      <c r="L71" s="1"/>
    </row>
    <row r="72" spans="1:12">
      <c r="A72" t="s">
        <v>684</v>
      </c>
      <c r="B72" s="1">
        <v>12643</v>
      </c>
      <c r="D72">
        <f t="shared" si="1"/>
        <v>13419</v>
      </c>
      <c r="J72" t="s">
        <v>661</v>
      </c>
      <c r="K72" s="1">
        <v>26332</v>
      </c>
      <c r="L72" s="1"/>
    </row>
    <row r="73" spans="1:12">
      <c r="A73" t="s">
        <v>687</v>
      </c>
      <c r="B73" s="1">
        <v>12456</v>
      </c>
      <c r="D73">
        <f t="shared" si="1"/>
        <v>13376</v>
      </c>
      <c r="J73" t="s">
        <v>655</v>
      </c>
      <c r="K73" s="1">
        <v>34341</v>
      </c>
      <c r="L73" s="1"/>
    </row>
    <row r="74" spans="1:12">
      <c r="A74" t="s">
        <v>688</v>
      </c>
      <c r="B74" s="1">
        <v>12381</v>
      </c>
      <c r="D74">
        <f t="shared" si="1"/>
        <v>13066</v>
      </c>
      <c r="J74" t="s">
        <v>653</v>
      </c>
      <c r="K74" s="1">
        <v>40410</v>
      </c>
      <c r="L74" s="1"/>
    </row>
    <row r="75" spans="1:12">
      <c r="A75" s="2" t="s">
        <v>61</v>
      </c>
      <c r="B75" s="3">
        <v>12380</v>
      </c>
      <c r="C75" s="2"/>
      <c r="D75" s="2">
        <f t="shared" si="1"/>
        <v>13586</v>
      </c>
      <c r="J75" t="s">
        <v>668</v>
      </c>
      <c r="K75" s="1">
        <v>17891</v>
      </c>
      <c r="L75" s="1"/>
    </row>
    <row r="76" spans="1:12">
      <c r="A76" t="s">
        <v>689</v>
      </c>
      <c r="B76" s="1">
        <v>12340</v>
      </c>
      <c r="D76">
        <f t="shared" si="1"/>
        <v>13984</v>
      </c>
      <c r="J76" t="s">
        <v>651</v>
      </c>
      <c r="K76" s="1">
        <v>62815</v>
      </c>
      <c r="L76" s="1"/>
    </row>
    <row r="77" spans="1:12">
      <c r="A77" t="s">
        <v>685</v>
      </c>
      <c r="B77" s="1">
        <v>12318</v>
      </c>
      <c r="D77">
        <f t="shared" si="1"/>
        <v>13315</v>
      </c>
      <c r="J77" t="s">
        <v>185</v>
      </c>
      <c r="K77" s="1">
        <v>19918</v>
      </c>
      <c r="L77" s="1"/>
    </row>
    <row r="78" spans="1:12">
      <c r="A78" t="s">
        <v>691</v>
      </c>
      <c r="B78" s="1">
        <v>12012</v>
      </c>
      <c r="D78">
        <f t="shared" si="1"/>
        <v>12819</v>
      </c>
      <c r="J78" t="s">
        <v>676</v>
      </c>
      <c r="K78" s="1">
        <v>13789</v>
      </c>
      <c r="L78" s="1"/>
    </row>
    <row r="79" spans="1:12">
      <c r="A79" t="s">
        <v>693</v>
      </c>
      <c r="B79" s="1">
        <v>11512</v>
      </c>
      <c r="D79">
        <f t="shared" si="1"/>
        <v>13204</v>
      </c>
      <c r="J79" t="s">
        <v>693</v>
      </c>
      <c r="K79" s="1">
        <v>13204</v>
      </c>
      <c r="L79" s="1"/>
    </row>
    <row r="80" spans="1:12">
      <c r="A80" t="s">
        <v>467</v>
      </c>
      <c r="B80" s="1">
        <v>11356</v>
      </c>
      <c r="D80">
        <f t="shared" si="1"/>
        <v>12237</v>
      </c>
      <c r="J80" t="s">
        <v>667</v>
      </c>
      <c r="K80" s="1">
        <v>19220</v>
      </c>
      <c r="L80" s="1"/>
    </row>
    <row r="81" spans="1:12">
      <c r="A81" t="s">
        <v>694</v>
      </c>
      <c r="B81" s="1">
        <v>11343</v>
      </c>
      <c r="D81">
        <f t="shared" si="1"/>
        <v>12114</v>
      </c>
      <c r="J81" t="s">
        <v>690</v>
      </c>
      <c r="K81" s="1">
        <v>17365</v>
      </c>
      <c r="L81" s="1"/>
    </row>
    <row r="82" spans="1:12">
      <c r="A82" t="s">
        <v>692</v>
      </c>
      <c r="B82" s="1">
        <v>11337</v>
      </c>
      <c r="D82">
        <f t="shared" si="1"/>
        <v>12124</v>
      </c>
      <c r="J82" t="s">
        <v>675</v>
      </c>
      <c r="K82" s="1">
        <v>14878</v>
      </c>
      <c r="L82" s="1"/>
    </row>
    <row r="83" spans="1:12">
      <c r="A83" t="s">
        <v>109</v>
      </c>
      <c r="B83" s="3">
        <v>11255</v>
      </c>
      <c r="D83">
        <f t="shared" si="1"/>
        <v>11921</v>
      </c>
      <c r="J83" t="s">
        <v>678</v>
      </c>
      <c r="K83" s="1">
        <v>14407</v>
      </c>
      <c r="L83" s="1"/>
    </row>
    <row r="84" spans="1:12">
      <c r="A84" t="s">
        <v>695</v>
      </c>
      <c r="B84" s="1">
        <v>10640</v>
      </c>
      <c r="D84">
        <f t="shared" si="1"/>
        <v>11653</v>
      </c>
      <c r="J84" t="s">
        <v>88</v>
      </c>
      <c r="K84" s="1">
        <v>42165</v>
      </c>
      <c r="L84" s="1"/>
    </row>
    <row r="85" spans="1:12">
      <c r="A85" t="s">
        <v>696</v>
      </c>
      <c r="B85" s="1">
        <v>10394</v>
      </c>
      <c r="D85">
        <f t="shared" si="1"/>
        <v>10906</v>
      </c>
      <c r="J85" t="s">
        <v>648</v>
      </c>
      <c r="K85" s="1">
        <v>97468</v>
      </c>
      <c r="L85" s="1"/>
    </row>
    <row r="86" spans="1:12">
      <c r="A86" t="s">
        <v>591</v>
      </c>
      <c r="B86" s="1">
        <v>10107</v>
      </c>
      <c r="D86">
        <f t="shared" si="1"/>
        <v>11621</v>
      </c>
      <c r="J86" t="s">
        <v>755</v>
      </c>
      <c r="K86" s="1">
        <v>6351</v>
      </c>
      <c r="L86" s="1"/>
    </row>
    <row r="87" spans="1:12">
      <c r="A87" t="s">
        <v>697</v>
      </c>
      <c r="B87" s="1">
        <v>9545</v>
      </c>
      <c r="D87">
        <f t="shared" si="1"/>
        <v>9987</v>
      </c>
      <c r="J87" t="s">
        <v>704</v>
      </c>
      <c r="K87" s="1">
        <v>6454</v>
      </c>
      <c r="L87" s="1"/>
    </row>
    <row r="88" spans="1:12">
      <c r="A88" t="s">
        <v>698</v>
      </c>
      <c r="B88" s="1">
        <v>9438</v>
      </c>
      <c r="D88">
        <f t="shared" si="1"/>
        <v>11059</v>
      </c>
      <c r="J88" t="s">
        <v>684</v>
      </c>
      <c r="K88" s="1">
        <v>13419</v>
      </c>
      <c r="L88" s="1"/>
    </row>
    <row r="89" spans="1:12">
      <c r="A89" t="s">
        <v>699</v>
      </c>
      <c r="B89" s="1">
        <v>9370</v>
      </c>
      <c r="D89">
        <f t="shared" si="1"/>
        <v>10264</v>
      </c>
      <c r="J89" t="s">
        <v>657</v>
      </c>
      <c r="K89" s="1">
        <v>27515</v>
      </c>
      <c r="L89" s="1"/>
    </row>
    <row r="90" spans="1:12">
      <c r="A90" t="s">
        <v>700</v>
      </c>
      <c r="B90" s="1">
        <v>9266</v>
      </c>
      <c r="D90">
        <f t="shared" si="1"/>
        <v>10281</v>
      </c>
      <c r="J90" t="s">
        <v>666</v>
      </c>
      <c r="K90" s="1">
        <v>20158</v>
      </c>
      <c r="L90" s="1"/>
    </row>
    <row r="91" spans="1:12">
      <c r="A91" t="s">
        <v>560</v>
      </c>
      <c r="B91" s="1">
        <v>9073</v>
      </c>
      <c r="D91">
        <f t="shared" si="1"/>
        <v>10161</v>
      </c>
      <c r="J91" t="s">
        <v>25</v>
      </c>
      <c r="K91" s="1">
        <v>28122</v>
      </c>
      <c r="L91" s="1"/>
    </row>
    <row r="92" spans="1:12">
      <c r="A92" t="s">
        <v>702</v>
      </c>
      <c r="B92" s="1">
        <v>8936</v>
      </c>
      <c r="D92">
        <f t="shared" si="1"/>
        <v>10374</v>
      </c>
      <c r="J92" t="s">
        <v>699</v>
      </c>
      <c r="K92" s="1">
        <v>10264</v>
      </c>
      <c r="L92" s="1"/>
    </row>
    <row r="93" spans="1:12">
      <c r="A93" t="s">
        <v>701</v>
      </c>
      <c r="B93" s="1">
        <v>8901</v>
      </c>
      <c r="D93">
        <f t="shared" si="1"/>
        <v>9405</v>
      </c>
      <c r="J93" t="s">
        <v>629</v>
      </c>
      <c r="K93" s="1">
        <v>32664</v>
      </c>
      <c r="L93" s="1"/>
    </row>
    <row r="94" spans="1:12">
      <c r="A94" t="s">
        <v>703</v>
      </c>
      <c r="B94" s="1">
        <v>6048</v>
      </c>
      <c r="D94">
        <f t="shared" si="1"/>
        <v>6431</v>
      </c>
      <c r="J94" t="s">
        <v>580</v>
      </c>
      <c r="K94" s="1">
        <v>52410</v>
      </c>
      <c r="L94" s="1"/>
    </row>
    <row r="95" spans="1:12">
      <c r="A95" t="s">
        <v>705</v>
      </c>
      <c r="B95" s="1">
        <v>5965</v>
      </c>
      <c r="D95">
        <f t="shared" si="1"/>
        <v>6226</v>
      </c>
      <c r="J95" t="s">
        <v>697</v>
      </c>
      <c r="K95" s="1">
        <v>9987</v>
      </c>
      <c r="L95" s="1"/>
    </row>
    <row r="96" spans="1:12">
      <c r="A96" t="s">
        <v>704</v>
      </c>
      <c r="B96" s="1">
        <v>5929</v>
      </c>
      <c r="D96">
        <f t="shared" si="1"/>
        <v>6454</v>
      </c>
      <c r="J96" t="s">
        <v>703</v>
      </c>
      <c r="K96" s="1">
        <v>6431</v>
      </c>
      <c r="L96" s="1"/>
    </row>
    <row r="97" spans="1:12">
      <c r="A97" s="2" t="s">
        <v>755</v>
      </c>
      <c r="B97" s="3">
        <v>5228</v>
      </c>
      <c r="C97" s="2"/>
      <c r="D97" s="2">
        <f t="shared" si="1"/>
        <v>6351</v>
      </c>
      <c r="J97" t="s">
        <v>695</v>
      </c>
      <c r="K97" s="1">
        <v>11653</v>
      </c>
      <c r="L97" s="1"/>
    </row>
    <row r="98" spans="1:12">
      <c r="A98" t="s">
        <v>706</v>
      </c>
      <c r="B98" s="1">
        <v>4914</v>
      </c>
      <c r="D98">
        <f t="shared" si="1"/>
        <v>6772</v>
      </c>
      <c r="J98" t="s">
        <v>662</v>
      </c>
      <c r="K98" s="1">
        <v>24893</v>
      </c>
      <c r="L98" s="1"/>
    </row>
    <row r="99" spans="1:12">
      <c r="A99" t="s">
        <v>756</v>
      </c>
      <c r="B99" s="1">
        <v>4360</v>
      </c>
      <c r="D99">
        <f t="shared" si="1"/>
        <v>4565</v>
      </c>
      <c r="J99" t="s">
        <v>319</v>
      </c>
      <c r="K99" s="1">
        <v>108935</v>
      </c>
      <c r="L99" s="1"/>
    </row>
    <row r="100" spans="1:12">
      <c r="A100" t="s">
        <v>595</v>
      </c>
      <c r="B100" s="1">
        <v>4074</v>
      </c>
      <c r="D100">
        <f t="shared" si="1"/>
        <v>4535</v>
      </c>
      <c r="J100" t="s">
        <v>664</v>
      </c>
      <c r="K100" s="1">
        <v>20901</v>
      </c>
      <c r="L100" s="1"/>
    </row>
    <row r="101" spans="1:12">
      <c r="L101" s="1"/>
    </row>
    <row r="102" spans="1:12">
      <c r="L102" s="1"/>
    </row>
    <row r="103" spans="1:12">
      <c r="L103" s="1"/>
    </row>
    <row r="104" spans="1:12">
      <c r="L104" s="1"/>
    </row>
    <row r="105" spans="1:12">
      <c r="L105" s="1"/>
    </row>
    <row r="106" spans="1:12">
      <c r="L106" s="1"/>
    </row>
    <row r="107" spans="1:12">
      <c r="L107" s="1"/>
    </row>
  </sheetData>
  <sortState xmlns:xlrd2="http://schemas.microsoft.com/office/spreadsheetml/2017/richdata2" ref="J2:K100">
    <sortCondition descending="1" ref="J2:J100"/>
  </sortState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5CA1B-4149-4F70-8739-99C4481A00EA}">
  <dimension ref="A2:D26"/>
  <sheetViews>
    <sheetView workbookViewId="0"/>
    <sheetView workbookViewId="1"/>
  </sheetViews>
  <sheetFormatPr defaultRowHeight="18"/>
  <sheetData>
    <row r="2" spans="1:4">
      <c r="A2" t="s">
        <v>150</v>
      </c>
      <c r="B2" s="2" t="s">
        <v>240</v>
      </c>
      <c r="C2" s="3">
        <v>359960</v>
      </c>
      <c r="D2" s="2">
        <f t="shared" ref="D2:D16" si="0">C2/2</f>
        <v>179980</v>
      </c>
    </row>
    <row r="3" spans="1:4">
      <c r="A3" t="s">
        <v>152</v>
      </c>
      <c r="B3" s="2" t="s">
        <v>712</v>
      </c>
      <c r="C3" s="3">
        <v>196034</v>
      </c>
      <c r="D3" s="2">
        <f t="shared" si="0"/>
        <v>98017</v>
      </c>
    </row>
    <row r="4" spans="1:4">
      <c r="B4" s="2" t="s">
        <v>1221</v>
      </c>
      <c r="C4" s="3">
        <v>151460</v>
      </c>
      <c r="D4" s="2">
        <f t="shared" si="0"/>
        <v>75730</v>
      </c>
    </row>
    <row r="5" spans="1:4">
      <c r="B5" t="s">
        <v>1219</v>
      </c>
      <c r="C5" s="1">
        <v>56504</v>
      </c>
      <c r="D5">
        <f t="shared" si="0"/>
        <v>28252</v>
      </c>
    </row>
    <row r="6" spans="1:4">
      <c r="B6" t="s">
        <v>1216</v>
      </c>
      <c r="C6" s="1">
        <v>56382</v>
      </c>
      <c r="D6">
        <f t="shared" si="0"/>
        <v>28191</v>
      </c>
    </row>
    <row r="7" spans="1:4">
      <c r="B7" t="s">
        <v>1222</v>
      </c>
      <c r="C7" s="1">
        <v>50604</v>
      </c>
      <c r="D7">
        <f t="shared" si="0"/>
        <v>25302</v>
      </c>
    </row>
    <row r="8" spans="1:4">
      <c r="B8" t="s">
        <v>1220</v>
      </c>
      <c r="C8" s="1">
        <v>47950</v>
      </c>
      <c r="D8">
        <f t="shared" si="0"/>
        <v>23975</v>
      </c>
    </row>
    <row r="9" spans="1:4">
      <c r="B9" t="s">
        <v>1196</v>
      </c>
      <c r="C9" s="1">
        <v>46288</v>
      </c>
      <c r="D9">
        <f t="shared" si="0"/>
        <v>23144</v>
      </c>
    </row>
    <row r="10" spans="1:4">
      <c r="B10" t="s">
        <v>1215</v>
      </c>
      <c r="C10" s="1">
        <v>45448</v>
      </c>
      <c r="D10">
        <f t="shared" si="0"/>
        <v>22724</v>
      </c>
    </row>
    <row r="11" spans="1:4">
      <c r="B11" t="s">
        <v>1211</v>
      </c>
      <c r="C11" s="1">
        <v>44476</v>
      </c>
      <c r="D11">
        <f t="shared" si="0"/>
        <v>22238</v>
      </c>
    </row>
    <row r="12" spans="1:4">
      <c r="B12" t="s">
        <v>1218</v>
      </c>
      <c r="C12" s="1">
        <v>42618</v>
      </c>
      <c r="D12">
        <f t="shared" si="0"/>
        <v>21309</v>
      </c>
    </row>
    <row r="13" spans="1:4">
      <c r="B13" t="s">
        <v>1195</v>
      </c>
      <c r="C13" s="1">
        <v>35234</v>
      </c>
      <c r="D13">
        <f t="shared" si="0"/>
        <v>17617</v>
      </c>
    </row>
    <row r="14" spans="1:4">
      <c r="B14" t="s">
        <v>1224</v>
      </c>
      <c r="C14" s="1">
        <v>34772</v>
      </c>
      <c r="D14">
        <f t="shared" si="0"/>
        <v>17386</v>
      </c>
    </row>
    <row r="15" spans="1:4">
      <c r="B15" t="s">
        <v>1210</v>
      </c>
      <c r="C15" s="1">
        <v>30762</v>
      </c>
      <c r="D15">
        <f t="shared" si="0"/>
        <v>15381</v>
      </c>
    </row>
    <row r="16" spans="1:4">
      <c r="B16" t="s">
        <v>1223</v>
      </c>
      <c r="C16" s="1">
        <v>30752</v>
      </c>
      <c r="D16">
        <f t="shared" si="0"/>
        <v>15376</v>
      </c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</sheetData>
  <sortState xmlns:xlrd2="http://schemas.microsoft.com/office/spreadsheetml/2017/richdata2" ref="A2:D16">
    <sortCondition descending="1" ref="D2:D16"/>
  </sortState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F9E18-65DA-42E4-AFD5-9B53ABD3ACD2}">
  <dimension ref="B2:D9"/>
  <sheetViews>
    <sheetView workbookViewId="0">
      <selection activeCell="D5" sqref="D5"/>
    </sheetView>
    <sheetView workbookViewId="1"/>
  </sheetViews>
  <sheetFormatPr defaultRowHeight="18"/>
  <sheetData>
    <row r="2" spans="2:4">
      <c r="B2" s="2" t="s">
        <v>153</v>
      </c>
      <c r="C2" s="3">
        <v>128441</v>
      </c>
      <c r="D2" s="2">
        <f t="shared" ref="D2:D9" si="0">C2/2</f>
        <v>64220.5</v>
      </c>
    </row>
    <row r="3" spans="2:4">
      <c r="B3" s="2" t="s">
        <v>714</v>
      </c>
      <c r="C3" s="3">
        <v>101567</v>
      </c>
      <c r="D3" s="2">
        <f t="shared" si="0"/>
        <v>50783.5</v>
      </c>
    </row>
    <row r="4" spans="2:4">
      <c r="B4" s="2" t="s">
        <v>715</v>
      </c>
      <c r="C4" s="3">
        <v>101362</v>
      </c>
      <c r="D4" s="2">
        <f t="shared" si="0"/>
        <v>50681</v>
      </c>
    </row>
    <row r="5" spans="2:4">
      <c r="B5" t="s">
        <v>189</v>
      </c>
      <c r="C5" s="1">
        <v>41255</v>
      </c>
      <c r="D5">
        <f t="shared" si="0"/>
        <v>20627.5</v>
      </c>
    </row>
    <row r="6" spans="2:4">
      <c r="B6" t="s">
        <v>716</v>
      </c>
      <c r="C6" s="1">
        <v>30508</v>
      </c>
      <c r="D6">
        <f t="shared" si="0"/>
        <v>15254</v>
      </c>
    </row>
    <row r="7" spans="2:4">
      <c r="B7" t="s">
        <v>718</v>
      </c>
      <c r="C7" s="1">
        <v>23918</v>
      </c>
      <c r="D7">
        <f t="shared" si="0"/>
        <v>11959</v>
      </c>
    </row>
    <row r="8" spans="2:4">
      <c r="B8" t="s">
        <v>717</v>
      </c>
      <c r="C8" s="1">
        <v>18708</v>
      </c>
      <c r="D8">
        <f t="shared" si="0"/>
        <v>9354</v>
      </c>
    </row>
    <row r="9" spans="2:4">
      <c r="B9" t="s">
        <v>1295</v>
      </c>
      <c r="C9" s="1">
        <v>7707</v>
      </c>
      <c r="D9">
        <f t="shared" si="0"/>
        <v>3853.5</v>
      </c>
    </row>
  </sheetData>
  <sortState xmlns:xlrd2="http://schemas.microsoft.com/office/spreadsheetml/2017/richdata2" ref="B2:D9">
    <sortCondition descending="1" ref="C2:C9"/>
  </sortState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BF849-5118-4785-AE38-2497F80B2C25}">
  <dimension ref="A1:E55"/>
  <sheetViews>
    <sheetView topLeftCell="A19" workbookViewId="0">
      <selection activeCell="E26" sqref="E26"/>
    </sheetView>
    <sheetView workbookViewId="1"/>
  </sheetViews>
  <sheetFormatPr defaultRowHeight="18"/>
  <cols>
    <col min="2" max="2" width="10.3984375" bestFit="1" customWidth="1"/>
  </cols>
  <sheetData>
    <row r="1" spans="1:5">
      <c r="B1" t="s">
        <v>1262</v>
      </c>
      <c r="C1" t="s">
        <v>1263</v>
      </c>
      <c r="D1" t="s">
        <v>1264</v>
      </c>
      <c r="E1" t="s">
        <v>1261</v>
      </c>
    </row>
    <row r="2" spans="1:5">
      <c r="B2" s="2" t="s">
        <v>1228</v>
      </c>
      <c r="C2" s="3">
        <v>420718</v>
      </c>
      <c r="D2" s="2">
        <f t="shared" ref="D2:D40" si="0">C2/2</f>
        <v>210359</v>
      </c>
      <c r="E2" s="3">
        <f>D2</f>
        <v>210359</v>
      </c>
    </row>
    <row r="3" spans="1:5">
      <c r="B3" s="2" t="s">
        <v>1232</v>
      </c>
      <c r="C3" s="3">
        <v>346418</v>
      </c>
      <c r="D3" s="2">
        <f t="shared" si="0"/>
        <v>173209</v>
      </c>
      <c r="E3" s="3">
        <f>D3</f>
        <v>173209</v>
      </c>
    </row>
    <row r="4" spans="1:5">
      <c r="B4" s="2" t="s">
        <v>1234</v>
      </c>
      <c r="C4" s="3">
        <v>243476</v>
      </c>
      <c r="D4" s="2">
        <f t="shared" si="0"/>
        <v>121738</v>
      </c>
      <c r="E4" s="3">
        <f>D4</f>
        <v>121738</v>
      </c>
    </row>
    <row r="5" spans="1:5">
      <c r="B5" s="2" t="s">
        <v>1229</v>
      </c>
      <c r="C5" s="3">
        <v>210180</v>
      </c>
      <c r="D5" s="2">
        <f t="shared" si="0"/>
        <v>105090</v>
      </c>
      <c r="E5" s="3">
        <f>D5</f>
        <v>105090</v>
      </c>
    </row>
    <row r="6" spans="1:5">
      <c r="B6" s="2" t="s">
        <v>1230</v>
      </c>
      <c r="C6" s="3">
        <v>206138</v>
      </c>
      <c r="D6" s="2">
        <f t="shared" si="0"/>
        <v>103069</v>
      </c>
      <c r="E6" s="3">
        <f>D6</f>
        <v>103069</v>
      </c>
    </row>
    <row r="7" spans="1:5">
      <c r="A7">
        <v>100519</v>
      </c>
      <c r="B7" s="2" t="s">
        <v>1226</v>
      </c>
      <c r="C7" s="3">
        <v>85538</v>
      </c>
      <c r="D7" s="2">
        <f t="shared" si="0"/>
        <v>42769</v>
      </c>
      <c r="E7" s="2">
        <v>100519</v>
      </c>
    </row>
    <row r="8" spans="1:5">
      <c r="B8" s="2" t="s">
        <v>1231</v>
      </c>
      <c r="C8" s="3">
        <v>180176</v>
      </c>
      <c r="D8" s="2">
        <f t="shared" si="0"/>
        <v>90088</v>
      </c>
      <c r="E8" s="3">
        <f>D8</f>
        <v>90088</v>
      </c>
    </row>
    <row r="9" spans="1:5">
      <c r="B9" s="2" t="s">
        <v>1243</v>
      </c>
      <c r="C9" s="3">
        <v>158403</v>
      </c>
      <c r="D9" s="2">
        <f t="shared" si="0"/>
        <v>79201.5</v>
      </c>
      <c r="E9" s="3">
        <f>D9</f>
        <v>79201.5</v>
      </c>
    </row>
    <row r="10" spans="1:5">
      <c r="A10">
        <v>76076.5</v>
      </c>
      <c r="B10" s="2" t="s">
        <v>1242</v>
      </c>
      <c r="C10" s="3">
        <v>37233</v>
      </c>
      <c r="D10" s="2">
        <f t="shared" si="0"/>
        <v>18616.5</v>
      </c>
      <c r="E10" s="2">
        <v>76076.5</v>
      </c>
    </row>
    <row r="11" spans="1:5">
      <c r="B11" s="2" t="s">
        <v>1204</v>
      </c>
      <c r="C11" s="3">
        <v>151695</v>
      </c>
      <c r="D11" s="2">
        <f t="shared" si="0"/>
        <v>75847.5</v>
      </c>
      <c r="E11" s="3">
        <f t="shared" ref="E11:E16" si="1">D11</f>
        <v>75847.5</v>
      </c>
    </row>
    <row r="12" spans="1:5">
      <c r="B12" s="2" t="s">
        <v>1248</v>
      </c>
      <c r="C12" s="3">
        <v>108362</v>
      </c>
      <c r="D12" s="2">
        <f t="shared" si="0"/>
        <v>54181</v>
      </c>
      <c r="E12" s="3">
        <f t="shared" si="1"/>
        <v>54181</v>
      </c>
    </row>
    <row r="13" spans="1:5">
      <c r="B13" s="2" t="s">
        <v>1252</v>
      </c>
      <c r="C13" s="3">
        <v>106800</v>
      </c>
      <c r="D13" s="2">
        <f t="shared" si="0"/>
        <v>53400</v>
      </c>
      <c r="E13" s="3">
        <f t="shared" si="1"/>
        <v>53400</v>
      </c>
    </row>
    <row r="14" spans="1:5">
      <c r="B14" s="2" t="s">
        <v>1246</v>
      </c>
      <c r="C14" s="3">
        <v>95147</v>
      </c>
      <c r="D14" s="2">
        <f t="shared" si="0"/>
        <v>47573.5</v>
      </c>
      <c r="E14" s="3">
        <f t="shared" si="1"/>
        <v>47573.5</v>
      </c>
    </row>
    <row r="15" spans="1:5">
      <c r="B15" s="2" t="s">
        <v>1245</v>
      </c>
      <c r="C15" s="3">
        <v>82422</v>
      </c>
      <c r="D15" s="2">
        <f t="shared" si="0"/>
        <v>41211</v>
      </c>
      <c r="E15" s="3">
        <f t="shared" si="1"/>
        <v>41211</v>
      </c>
    </row>
    <row r="16" spans="1:5">
      <c r="B16" s="2" t="s">
        <v>1244</v>
      </c>
      <c r="C16" s="3">
        <v>81658</v>
      </c>
      <c r="D16" s="2">
        <f t="shared" si="0"/>
        <v>40829</v>
      </c>
      <c r="E16" s="3">
        <f t="shared" si="1"/>
        <v>40829</v>
      </c>
    </row>
    <row r="17" spans="1:5">
      <c r="A17">
        <v>39766</v>
      </c>
      <c r="B17" t="s">
        <v>1253</v>
      </c>
      <c r="C17" s="1">
        <v>18887</v>
      </c>
      <c r="D17">
        <f t="shared" si="0"/>
        <v>9443.5</v>
      </c>
      <c r="E17">
        <v>39766</v>
      </c>
    </row>
    <row r="18" spans="1:5">
      <c r="B18" t="s">
        <v>1256</v>
      </c>
      <c r="C18" s="1">
        <v>75137</v>
      </c>
      <c r="D18">
        <f t="shared" si="0"/>
        <v>37568.5</v>
      </c>
      <c r="E18" s="1">
        <f t="shared" ref="E18:E35" si="2">D18</f>
        <v>37568.5</v>
      </c>
    </row>
    <row r="19" spans="1:5">
      <c r="B19" s="2" t="s">
        <v>1258</v>
      </c>
      <c r="C19" s="3">
        <v>71099</v>
      </c>
      <c r="D19" s="2">
        <f t="shared" si="0"/>
        <v>35549.5</v>
      </c>
      <c r="E19" s="3">
        <f t="shared" si="2"/>
        <v>35549.5</v>
      </c>
    </row>
    <row r="20" spans="1:5">
      <c r="B20" s="2" t="s">
        <v>1235</v>
      </c>
      <c r="C20" s="3">
        <v>69075</v>
      </c>
      <c r="D20" s="2">
        <f t="shared" si="0"/>
        <v>34537.5</v>
      </c>
      <c r="E20" s="3">
        <f t="shared" si="2"/>
        <v>34537.5</v>
      </c>
    </row>
    <row r="21" spans="1:5">
      <c r="B21" t="s">
        <v>1247</v>
      </c>
      <c r="C21" s="1">
        <v>68904</v>
      </c>
      <c r="D21">
        <f t="shared" si="0"/>
        <v>34452</v>
      </c>
      <c r="E21" s="1">
        <f t="shared" si="2"/>
        <v>34452</v>
      </c>
    </row>
    <row r="22" spans="1:5">
      <c r="B22" t="s">
        <v>1257</v>
      </c>
      <c r="C22" s="1">
        <v>66683</v>
      </c>
      <c r="D22">
        <f t="shared" si="0"/>
        <v>33341.5</v>
      </c>
      <c r="E22" s="1">
        <f t="shared" si="2"/>
        <v>33341.5</v>
      </c>
    </row>
    <row r="23" spans="1:5">
      <c r="B23" t="s">
        <v>1249</v>
      </c>
      <c r="C23" s="1">
        <v>65175</v>
      </c>
      <c r="D23">
        <f t="shared" si="0"/>
        <v>32587.5</v>
      </c>
      <c r="E23" s="1">
        <f t="shared" si="2"/>
        <v>32587.5</v>
      </c>
    </row>
    <row r="24" spans="1:5">
      <c r="B24" t="s">
        <v>1227</v>
      </c>
      <c r="C24" s="1">
        <v>63530</v>
      </c>
      <c r="D24">
        <f t="shared" si="0"/>
        <v>31765</v>
      </c>
      <c r="E24" s="1">
        <f t="shared" si="2"/>
        <v>31765</v>
      </c>
    </row>
    <row r="25" spans="1:5">
      <c r="B25" t="s">
        <v>1251</v>
      </c>
      <c r="C25" s="1">
        <v>47704</v>
      </c>
      <c r="D25">
        <f t="shared" si="0"/>
        <v>23852</v>
      </c>
      <c r="E25" s="1">
        <f t="shared" si="2"/>
        <v>23852</v>
      </c>
    </row>
    <row r="26" spans="1:5">
      <c r="B26" s="2" t="s">
        <v>1250</v>
      </c>
      <c r="C26" s="3">
        <v>41939</v>
      </c>
      <c r="D26" s="2">
        <f t="shared" si="0"/>
        <v>20969.5</v>
      </c>
      <c r="E26" s="3">
        <f t="shared" si="2"/>
        <v>20969.5</v>
      </c>
    </row>
    <row r="27" spans="1:5">
      <c r="B27" t="s">
        <v>1236</v>
      </c>
      <c r="C27" s="1">
        <v>40118</v>
      </c>
      <c r="D27">
        <f t="shared" si="0"/>
        <v>20059</v>
      </c>
      <c r="E27" s="1">
        <f t="shared" si="2"/>
        <v>20059</v>
      </c>
    </row>
    <row r="28" spans="1:5">
      <c r="B28" t="s">
        <v>1237</v>
      </c>
      <c r="C28" s="1">
        <v>39965</v>
      </c>
      <c r="D28">
        <f t="shared" si="0"/>
        <v>19982.5</v>
      </c>
      <c r="E28" s="1">
        <f t="shared" si="2"/>
        <v>19982.5</v>
      </c>
    </row>
    <row r="29" spans="1:5">
      <c r="B29" s="2" t="s">
        <v>1233</v>
      </c>
      <c r="C29" s="3">
        <v>38933</v>
      </c>
      <c r="D29" s="2">
        <f t="shared" si="0"/>
        <v>19466.5</v>
      </c>
      <c r="E29" s="3">
        <f t="shared" si="2"/>
        <v>19466.5</v>
      </c>
    </row>
    <row r="30" spans="1:5">
      <c r="B30" t="s">
        <v>1238</v>
      </c>
      <c r="C30" s="1">
        <v>34594</v>
      </c>
      <c r="D30">
        <f t="shared" si="0"/>
        <v>17297</v>
      </c>
      <c r="E30" s="1">
        <f t="shared" si="2"/>
        <v>17297</v>
      </c>
    </row>
    <row r="31" spans="1:5">
      <c r="B31" t="s">
        <v>1239</v>
      </c>
      <c r="C31" s="1">
        <v>32802</v>
      </c>
      <c r="D31">
        <f t="shared" si="0"/>
        <v>16401</v>
      </c>
      <c r="E31" s="1">
        <f t="shared" si="2"/>
        <v>16401</v>
      </c>
    </row>
    <row r="32" spans="1:5">
      <c r="B32" t="s">
        <v>1240</v>
      </c>
      <c r="C32" s="1">
        <v>32008</v>
      </c>
      <c r="D32">
        <f t="shared" si="0"/>
        <v>16004</v>
      </c>
      <c r="E32" s="1">
        <f t="shared" si="2"/>
        <v>16004</v>
      </c>
    </row>
    <row r="33" spans="2:5">
      <c r="B33" s="2" t="s">
        <v>1259</v>
      </c>
      <c r="C33" s="3">
        <v>31786</v>
      </c>
      <c r="D33" s="2">
        <f t="shared" si="0"/>
        <v>15893</v>
      </c>
      <c r="E33" s="3">
        <f t="shared" si="2"/>
        <v>15893</v>
      </c>
    </row>
    <row r="34" spans="2:5">
      <c r="B34" t="s">
        <v>1255</v>
      </c>
      <c r="C34" s="1">
        <v>27200</v>
      </c>
      <c r="D34">
        <f t="shared" si="0"/>
        <v>13600</v>
      </c>
      <c r="E34" s="1">
        <f t="shared" si="2"/>
        <v>13600</v>
      </c>
    </row>
    <row r="35" spans="2:5">
      <c r="B35" t="s">
        <v>1260</v>
      </c>
      <c r="C35" s="1">
        <v>11485</v>
      </c>
      <c r="D35">
        <f t="shared" si="0"/>
        <v>5742.5</v>
      </c>
      <c r="E35" s="1">
        <f t="shared" si="2"/>
        <v>5742.5</v>
      </c>
    </row>
    <row r="36" spans="2:5">
      <c r="B36" t="s">
        <v>1225</v>
      </c>
      <c r="C36">
        <v>115500</v>
      </c>
      <c r="D36">
        <f t="shared" si="0"/>
        <v>57750</v>
      </c>
      <c r="E36" s="1">
        <v>0</v>
      </c>
    </row>
    <row r="37" spans="2:5">
      <c r="B37" t="s">
        <v>1241</v>
      </c>
      <c r="C37" s="1">
        <v>114920</v>
      </c>
      <c r="D37">
        <f t="shared" si="0"/>
        <v>57460</v>
      </c>
      <c r="E37" s="1">
        <v>0</v>
      </c>
    </row>
    <row r="38" spans="2:5">
      <c r="B38" t="s">
        <v>1254</v>
      </c>
      <c r="C38" s="1">
        <v>60645</v>
      </c>
      <c r="D38">
        <f t="shared" si="0"/>
        <v>30322.5</v>
      </c>
      <c r="E38" s="1">
        <v>0</v>
      </c>
    </row>
    <row r="39" spans="2:5">
      <c r="B39" t="s">
        <v>1319</v>
      </c>
      <c r="C39" s="1">
        <v>27743</v>
      </c>
      <c r="D39">
        <f t="shared" si="0"/>
        <v>13871.5</v>
      </c>
      <c r="E39" s="1">
        <f>D39</f>
        <v>13871.5</v>
      </c>
    </row>
    <row r="40" spans="2:5">
      <c r="B40" t="s">
        <v>1415</v>
      </c>
      <c r="C40" s="1">
        <v>34042</v>
      </c>
      <c r="D40">
        <f t="shared" si="0"/>
        <v>17021</v>
      </c>
      <c r="E40" s="1">
        <f>D40</f>
        <v>17021</v>
      </c>
    </row>
    <row r="41" spans="2:5">
      <c r="C41" s="1"/>
    </row>
    <row r="42" spans="2:5">
      <c r="C42" s="1"/>
    </row>
    <row r="43" spans="2:5">
      <c r="C43" s="1"/>
    </row>
    <row r="44" spans="2:5">
      <c r="C44" s="1"/>
    </row>
    <row r="45" spans="2:5">
      <c r="C45" s="1"/>
    </row>
    <row r="46" spans="2:5">
      <c r="C46" s="1"/>
    </row>
    <row r="47" spans="2:5">
      <c r="C47" s="1"/>
    </row>
    <row r="48" spans="2:5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</sheetData>
  <sortState xmlns:xlrd2="http://schemas.microsoft.com/office/spreadsheetml/2017/richdata2" ref="A2:E38">
    <sortCondition descending="1" ref="E1:E38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6E62A-6B97-4286-9585-A495BBFB2076}">
  <dimension ref="B2:F25"/>
  <sheetViews>
    <sheetView workbookViewId="0">
      <selection activeCell="F8" sqref="F8"/>
    </sheetView>
    <sheetView workbookViewId="1"/>
  </sheetViews>
  <sheetFormatPr defaultRowHeight="18"/>
  <sheetData>
    <row r="2" spans="2:6">
      <c r="B2" s="2" t="s">
        <v>1190</v>
      </c>
      <c r="C2" s="3">
        <v>397411</v>
      </c>
      <c r="D2" s="2"/>
      <c r="E2" s="3">
        <f t="shared" ref="E2:E7" si="0">SUM(C2:D2)</f>
        <v>397411</v>
      </c>
      <c r="F2" s="2">
        <f t="shared" ref="F2:F25" si="1">E2/2</f>
        <v>198705.5</v>
      </c>
    </row>
    <row r="3" spans="2:6">
      <c r="B3" s="2" t="s">
        <v>1199</v>
      </c>
      <c r="C3" s="3">
        <v>182987</v>
      </c>
      <c r="D3" s="2"/>
      <c r="E3" s="3">
        <f t="shared" si="0"/>
        <v>182987</v>
      </c>
      <c r="F3" s="2">
        <f t="shared" si="1"/>
        <v>91493.5</v>
      </c>
    </row>
    <row r="4" spans="2:6">
      <c r="B4" s="2" t="s">
        <v>1204</v>
      </c>
      <c r="C4" s="3">
        <v>158539</v>
      </c>
      <c r="D4" s="2"/>
      <c r="E4" s="3">
        <f t="shared" si="0"/>
        <v>158539</v>
      </c>
      <c r="F4" s="2">
        <f t="shared" si="1"/>
        <v>79269.5</v>
      </c>
    </row>
    <row r="5" spans="2:6">
      <c r="B5" s="2" t="s">
        <v>1184</v>
      </c>
      <c r="C5" s="3">
        <v>107931</v>
      </c>
      <c r="D5" s="2"/>
      <c r="E5" s="3">
        <f t="shared" si="0"/>
        <v>107931</v>
      </c>
      <c r="F5" s="2">
        <f t="shared" si="1"/>
        <v>53965.5</v>
      </c>
    </row>
    <row r="6" spans="2:6">
      <c r="B6" s="2" t="s">
        <v>1191</v>
      </c>
      <c r="C6" s="3">
        <v>137001</v>
      </c>
      <c r="D6" s="2"/>
      <c r="E6" s="3">
        <f t="shared" si="0"/>
        <v>137001</v>
      </c>
      <c r="F6" s="2">
        <f t="shared" si="1"/>
        <v>68500.5</v>
      </c>
    </row>
    <row r="7" spans="2:6">
      <c r="B7" s="2" t="s">
        <v>1185</v>
      </c>
      <c r="C7" s="3">
        <v>67370</v>
      </c>
      <c r="D7" s="2"/>
      <c r="E7" s="3">
        <f t="shared" si="0"/>
        <v>67370</v>
      </c>
      <c r="F7" s="2">
        <f t="shared" si="1"/>
        <v>33685</v>
      </c>
    </row>
    <row r="8" spans="2:6">
      <c r="B8" s="2" t="s">
        <v>1182</v>
      </c>
      <c r="C8" s="3">
        <v>82539</v>
      </c>
      <c r="D8" s="2"/>
      <c r="E8" s="3">
        <v>82539</v>
      </c>
      <c r="F8" s="2">
        <f t="shared" si="1"/>
        <v>41269.5</v>
      </c>
    </row>
    <row r="9" spans="2:6">
      <c r="B9" s="2" t="s">
        <v>1203</v>
      </c>
      <c r="C9" s="3">
        <v>75976</v>
      </c>
      <c r="D9" s="2"/>
      <c r="E9" s="3">
        <f t="shared" ref="E9:E16" si="2">SUM(C9:D9)</f>
        <v>75976</v>
      </c>
      <c r="F9" s="2">
        <f t="shared" si="1"/>
        <v>37988</v>
      </c>
    </row>
    <row r="10" spans="2:6">
      <c r="B10" s="2" t="s">
        <v>1200</v>
      </c>
      <c r="C10" s="3">
        <v>71078</v>
      </c>
      <c r="D10" s="2"/>
      <c r="E10" s="3">
        <f t="shared" si="2"/>
        <v>71078</v>
      </c>
      <c r="F10" s="2">
        <f t="shared" si="1"/>
        <v>35539</v>
      </c>
    </row>
    <row r="11" spans="2:6">
      <c r="B11" s="2" t="s">
        <v>1145</v>
      </c>
      <c r="C11" s="3">
        <v>68047</v>
      </c>
      <c r="D11" s="2"/>
      <c r="E11" s="3">
        <f t="shared" si="2"/>
        <v>68047</v>
      </c>
      <c r="F11" s="2">
        <f t="shared" si="1"/>
        <v>34023.5</v>
      </c>
    </row>
    <row r="12" spans="2:6">
      <c r="B12" s="2" t="s">
        <v>1195</v>
      </c>
      <c r="C12" s="3">
        <v>64870</v>
      </c>
      <c r="D12" s="2"/>
      <c r="E12" s="3">
        <f t="shared" si="2"/>
        <v>64870</v>
      </c>
      <c r="F12" s="2">
        <f t="shared" si="1"/>
        <v>32435</v>
      </c>
    </row>
    <row r="13" spans="2:6">
      <c r="B13" t="s">
        <v>1186</v>
      </c>
      <c r="C13" s="1">
        <v>50393</v>
      </c>
      <c r="E13" s="1">
        <f t="shared" si="2"/>
        <v>50393</v>
      </c>
      <c r="F13">
        <f t="shared" si="1"/>
        <v>25196.5</v>
      </c>
    </row>
    <row r="14" spans="2:6">
      <c r="B14" s="2" t="s">
        <v>1188</v>
      </c>
      <c r="C14" s="3">
        <v>56296</v>
      </c>
      <c r="D14" s="2"/>
      <c r="E14" s="3">
        <f t="shared" si="2"/>
        <v>56296</v>
      </c>
      <c r="F14" s="2">
        <f t="shared" si="1"/>
        <v>28148</v>
      </c>
    </row>
    <row r="15" spans="2:6">
      <c r="B15" t="s">
        <v>1196</v>
      </c>
      <c r="C15" s="1">
        <v>50921</v>
      </c>
      <c r="E15" s="1">
        <f t="shared" si="2"/>
        <v>50921</v>
      </c>
      <c r="F15">
        <f t="shared" si="1"/>
        <v>25460.5</v>
      </c>
    </row>
    <row r="16" spans="2:6">
      <c r="B16" t="s">
        <v>1197</v>
      </c>
      <c r="C16" s="1">
        <v>39376</v>
      </c>
      <c r="E16" s="1">
        <f t="shared" si="2"/>
        <v>39376</v>
      </c>
      <c r="F16">
        <f t="shared" si="1"/>
        <v>19688</v>
      </c>
    </row>
    <row r="17" spans="2:6">
      <c r="B17" t="s">
        <v>1183</v>
      </c>
      <c r="C17" s="1">
        <v>37007</v>
      </c>
      <c r="E17" s="1">
        <v>37007</v>
      </c>
      <c r="F17">
        <f t="shared" si="1"/>
        <v>18503.5</v>
      </c>
    </row>
    <row r="18" spans="2:6">
      <c r="B18" t="s">
        <v>1193</v>
      </c>
      <c r="C18" s="1">
        <v>36365</v>
      </c>
      <c r="E18" s="1">
        <f t="shared" ref="E18:E25" si="3">SUM(C18:D18)</f>
        <v>36365</v>
      </c>
      <c r="F18">
        <f t="shared" si="1"/>
        <v>18182.5</v>
      </c>
    </row>
    <row r="19" spans="2:6">
      <c r="B19" t="s">
        <v>1187</v>
      </c>
      <c r="C19" s="1">
        <v>32459</v>
      </c>
      <c r="E19" s="1">
        <f t="shared" si="3"/>
        <v>32459</v>
      </c>
      <c r="F19">
        <f t="shared" si="1"/>
        <v>16229.5</v>
      </c>
    </row>
    <row r="20" spans="2:6">
      <c r="B20" t="s">
        <v>1194</v>
      </c>
      <c r="C20" s="1">
        <v>32307</v>
      </c>
      <c r="E20" s="1">
        <f t="shared" si="3"/>
        <v>32307</v>
      </c>
      <c r="F20">
        <f t="shared" si="1"/>
        <v>16153.5</v>
      </c>
    </row>
    <row r="21" spans="2:6">
      <c r="B21" t="s">
        <v>1189</v>
      </c>
      <c r="C21" s="1">
        <v>26943</v>
      </c>
      <c r="E21" s="1">
        <f t="shared" si="3"/>
        <v>26943</v>
      </c>
      <c r="F21">
        <f t="shared" si="1"/>
        <v>13471.5</v>
      </c>
    </row>
    <row r="22" spans="2:6">
      <c r="B22" t="s">
        <v>1192</v>
      </c>
      <c r="C22" s="1">
        <v>22654</v>
      </c>
      <c r="E22" s="1">
        <f t="shared" si="3"/>
        <v>22654</v>
      </c>
      <c r="F22">
        <f t="shared" si="1"/>
        <v>11327</v>
      </c>
    </row>
    <row r="23" spans="2:6">
      <c r="B23" t="s">
        <v>1201</v>
      </c>
      <c r="C23" s="1">
        <v>20930</v>
      </c>
      <c r="E23" s="1">
        <f t="shared" si="3"/>
        <v>20930</v>
      </c>
      <c r="F23">
        <f t="shared" si="1"/>
        <v>10465</v>
      </c>
    </row>
    <row r="24" spans="2:6">
      <c r="B24" t="s">
        <v>1202</v>
      </c>
      <c r="C24" s="1">
        <v>12080</v>
      </c>
      <c r="E24" s="1">
        <f t="shared" si="3"/>
        <v>12080</v>
      </c>
      <c r="F24">
        <f t="shared" si="1"/>
        <v>6040</v>
      </c>
    </row>
    <row r="25" spans="2:6">
      <c r="B25" t="s">
        <v>1198</v>
      </c>
      <c r="C25" s="1">
        <v>7244</v>
      </c>
      <c r="E25" s="1">
        <f t="shared" si="3"/>
        <v>7244</v>
      </c>
      <c r="F25">
        <f t="shared" si="1"/>
        <v>3622</v>
      </c>
    </row>
  </sheetData>
  <sortState xmlns:xlrd2="http://schemas.microsoft.com/office/spreadsheetml/2017/richdata2" ref="B2:F25">
    <sortCondition descending="1" ref="E2:E25"/>
  </sortState>
  <phoneticPr fontId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6B3E6-DD2D-4DAC-9906-4572E814F9F5}">
  <dimension ref="A2:D18"/>
  <sheetViews>
    <sheetView workbookViewId="0">
      <selection activeCell="D18" sqref="D18"/>
    </sheetView>
    <sheetView workbookViewId="1"/>
  </sheetViews>
  <sheetFormatPr defaultRowHeight="18"/>
  <sheetData>
    <row r="2" spans="1:4">
      <c r="A2" s="2" t="s">
        <v>150</v>
      </c>
      <c r="B2" s="2" t="s">
        <v>719</v>
      </c>
      <c r="C2" s="3">
        <v>112156</v>
      </c>
      <c r="D2" s="2">
        <f>C2/2</f>
        <v>56078</v>
      </c>
    </row>
    <row r="3" spans="1:4">
      <c r="A3" s="2" t="s">
        <v>152</v>
      </c>
      <c r="B3" s="2" t="s">
        <v>232</v>
      </c>
      <c r="C3" s="3">
        <f>37276+16292</f>
        <v>53568</v>
      </c>
      <c r="D3" s="2">
        <f t="shared" ref="D3:D18" si="0">C3/2</f>
        <v>26784</v>
      </c>
    </row>
    <row r="4" spans="1:4">
      <c r="A4" t="s">
        <v>154</v>
      </c>
      <c r="B4" t="s">
        <v>720</v>
      </c>
      <c r="C4" s="1">
        <v>45056</v>
      </c>
      <c r="D4">
        <f t="shared" si="0"/>
        <v>22528</v>
      </c>
    </row>
    <row r="5" spans="1:4">
      <c r="A5" t="s">
        <v>156</v>
      </c>
      <c r="B5" t="s">
        <v>721</v>
      </c>
      <c r="C5" s="1">
        <v>49468</v>
      </c>
      <c r="D5">
        <f t="shared" si="0"/>
        <v>24734</v>
      </c>
    </row>
    <row r="6" spans="1:4">
      <c r="A6" t="s">
        <v>158</v>
      </c>
      <c r="B6" t="s">
        <v>722</v>
      </c>
      <c r="C6" s="1">
        <v>41026</v>
      </c>
      <c r="D6">
        <f t="shared" si="0"/>
        <v>20513</v>
      </c>
    </row>
    <row r="7" spans="1:4">
      <c r="A7" t="s">
        <v>160</v>
      </c>
      <c r="B7" t="s">
        <v>723</v>
      </c>
      <c r="C7" s="1">
        <v>32474</v>
      </c>
      <c r="D7">
        <f t="shared" si="0"/>
        <v>16237</v>
      </c>
    </row>
    <row r="8" spans="1:4">
      <c r="A8" t="s">
        <v>162</v>
      </c>
      <c r="B8" t="s">
        <v>724</v>
      </c>
      <c r="C8" s="1">
        <v>25726</v>
      </c>
      <c r="D8">
        <f t="shared" si="0"/>
        <v>12863</v>
      </c>
    </row>
    <row r="9" spans="1:4">
      <c r="A9" t="s">
        <v>164</v>
      </c>
      <c r="B9" t="s">
        <v>725</v>
      </c>
      <c r="C9" s="1">
        <v>29646</v>
      </c>
      <c r="D9">
        <f t="shared" si="0"/>
        <v>14823</v>
      </c>
    </row>
    <row r="10" spans="1:4">
      <c r="A10" t="s">
        <v>166</v>
      </c>
      <c r="B10" t="s">
        <v>726</v>
      </c>
      <c r="C10" s="1">
        <v>20288</v>
      </c>
      <c r="D10">
        <f t="shared" si="0"/>
        <v>10144</v>
      </c>
    </row>
    <row r="11" spans="1:4">
      <c r="A11" t="s">
        <v>168</v>
      </c>
      <c r="B11" t="s">
        <v>727</v>
      </c>
      <c r="C11" s="1">
        <v>24212</v>
      </c>
      <c r="D11">
        <f t="shared" si="0"/>
        <v>12106</v>
      </c>
    </row>
    <row r="12" spans="1:4">
      <c r="A12" t="s">
        <v>170</v>
      </c>
      <c r="B12" t="s">
        <v>728</v>
      </c>
      <c r="C12" s="1">
        <v>19348</v>
      </c>
      <c r="D12">
        <f t="shared" si="0"/>
        <v>9674</v>
      </c>
    </row>
    <row r="13" spans="1:4">
      <c r="A13" t="s">
        <v>172</v>
      </c>
      <c r="B13" t="s">
        <v>729</v>
      </c>
      <c r="C13" s="1">
        <v>17876</v>
      </c>
      <c r="D13">
        <f t="shared" si="0"/>
        <v>8938</v>
      </c>
    </row>
    <row r="14" spans="1:4">
      <c r="A14" s="2" t="s">
        <v>174</v>
      </c>
      <c r="B14" s="2" t="s">
        <v>730</v>
      </c>
      <c r="C14" s="3">
        <v>14884</v>
      </c>
      <c r="D14">
        <f t="shared" si="0"/>
        <v>7442</v>
      </c>
    </row>
    <row r="15" spans="1:4">
      <c r="A15" s="2" t="s">
        <v>176</v>
      </c>
      <c r="B15" s="2" t="s">
        <v>731</v>
      </c>
      <c r="C15" s="3">
        <v>13930</v>
      </c>
      <c r="D15">
        <f t="shared" si="0"/>
        <v>6965</v>
      </c>
    </row>
    <row r="16" spans="1:4">
      <c r="A16" t="s">
        <v>178</v>
      </c>
      <c r="B16" t="s">
        <v>732</v>
      </c>
      <c r="C16" s="1">
        <v>12852</v>
      </c>
      <c r="D16">
        <f t="shared" si="0"/>
        <v>6426</v>
      </c>
    </row>
    <row r="17" spans="2:4">
      <c r="B17" t="s">
        <v>1418</v>
      </c>
      <c r="C17" s="1">
        <v>10784</v>
      </c>
      <c r="D17">
        <f t="shared" si="0"/>
        <v>5392</v>
      </c>
    </row>
    <row r="18" spans="2:4">
      <c r="B18" t="s">
        <v>1420</v>
      </c>
      <c r="C18" s="1">
        <v>3426</v>
      </c>
      <c r="D18">
        <f t="shared" si="0"/>
        <v>1713</v>
      </c>
    </row>
  </sheetData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E750-F522-427E-BBD4-C5E28A358105}">
  <dimension ref="A2:E9"/>
  <sheetViews>
    <sheetView workbookViewId="0"/>
    <sheetView workbookViewId="1"/>
  </sheetViews>
  <sheetFormatPr defaultRowHeight="18"/>
  <sheetData>
    <row r="2" spans="1:5">
      <c r="A2" t="s">
        <v>150</v>
      </c>
      <c r="B2" t="s">
        <v>236</v>
      </c>
      <c r="C2" s="1">
        <f>25685+6432</f>
        <v>32117</v>
      </c>
      <c r="D2">
        <f>C2*1000/365</f>
        <v>87991.780821917811</v>
      </c>
      <c r="E2">
        <v>87992</v>
      </c>
    </row>
    <row r="3" spans="1:5">
      <c r="A3" t="s">
        <v>152</v>
      </c>
      <c r="B3" t="s">
        <v>733</v>
      </c>
      <c r="C3" s="1">
        <f>23410</f>
        <v>23410</v>
      </c>
      <c r="D3">
        <f t="shared" ref="D3:D5" si="0">C3*1000/365</f>
        <v>64136.986301369863</v>
      </c>
      <c r="E3">
        <v>64137</v>
      </c>
    </row>
    <row r="4" spans="1:5">
      <c r="A4" t="s">
        <v>154</v>
      </c>
      <c r="B4" t="s">
        <v>734</v>
      </c>
      <c r="C4" s="1">
        <v>7104</v>
      </c>
      <c r="D4">
        <f t="shared" si="0"/>
        <v>19463.013698630137</v>
      </c>
      <c r="E4">
        <v>19463</v>
      </c>
    </row>
    <row r="5" spans="1:5">
      <c r="B5" t="s">
        <v>1334</v>
      </c>
      <c r="C5" s="1">
        <v>6696</v>
      </c>
      <c r="D5">
        <f t="shared" si="0"/>
        <v>18345.205479452055</v>
      </c>
      <c r="E5">
        <v>18345</v>
      </c>
    </row>
    <row r="6" spans="1:5">
      <c r="C6" s="1"/>
    </row>
    <row r="7" spans="1:5">
      <c r="C7" s="1"/>
    </row>
    <row r="8" spans="1:5">
      <c r="C8" s="1"/>
    </row>
    <row r="9" spans="1:5">
      <c r="C9" s="1"/>
    </row>
  </sheetData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02D81-FDB1-4BAB-884C-6EA5340AF2F2}">
  <dimension ref="B2:L32"/>
  <sheetViews>
    <sheetView topLeftCell="C13" workbookViewId="0">
      <selection activeCell="L26" sqref="L26"/>
    </sheetView>
    <sheetView workbookViewId="1">
      <selection activeCell="D2" sqref="D2"/>
    </sheetView>
  </sheetViews>
  <sheetFormatPr defaultRowHeight="18"/>
  <sheetData>
    <row r="2" spans="2:12">
      <c r="B2" s="2" t="s">
        <v>1034</v>
      </c>
      <c r="C2" s="2">
        <v>32921</v>
      </c>
      <c r="D2" s="3">
        <f t="shared" ref="D2:D7" si="0">C2/2</f>
        <v>16460.5</v>
      </c>
      <c r="F2" s="2" t="s">
        <v>46</v>
      </c>
      <c r="G2" s="2">
        <v>68116</v>
      </c>
      <c r="H2" s="2">
        <f>G2/2</f>
        <v>34058</v>
      </c>
      <c r="J2" t="s">
        <v>1182</v>
      </c>
      <c r="K2">
        <v>15051</v>
      </c>
      <c r="L2">
        <f t="shared" ref="L2:L7" si="1">K2/2</f>
        <v>7525.5</v>
      </c>
    </row>
    <row r="3" spans="2:12">
      <c r="B3" t="s">
        <v>1035</v>
      </c>
      <c r="C3">
        <v>26002</v>
      </c>
      <c r="D3" s="1">
        <f t="shared" si="0"/>
        <v>13001</v>
      </c>
      <c r="F3" s="2" t="s">
        <v>62</v>
      </c>
      <c r="G3" s="2">
        <v>56833</v>
      </c>
      <c r="H3" s="2">
        <f t="shared" ref="H3:H8" si="2">G3/2</f>
        <v>28416.5</v>
      </c>
      <c r="J3" t="s">
        <v>1201</v>
      </c>
      <c r="K3">
        <v>15336</v>
      </c>
      <c r="L3">
        <f t="shared" si="1"/>
        <v>7668</v>
      </c>
    </row>
    <row r="4" spans="2:12">
      <c r="B4" t="s">
        <v>1036</v>
      </c>
      <c r="C4">
        <v>22587</v>
      </c>
      <c r="D4" s="1">
        <f t="shared" si="0"/>
        <v>11293.5</v>
      </c>
      <c r="F4" s="2" t="s">
        <v>1054</v>
      </c>
      <c r="G4" s="2">
        <v>67666</v>
      </c>
      <c r="H4" s="2">
        <f t="shared" si="2"/>
        <v>33833</v>
      </c>
    </row>
    <row r="5" spans="2:12">
      <c r="B5" s="2" t="s">
        <v>1037</v>
      </c>
      <c r="C5" s="2">
        <v>30522</v>
      </c>
      <c r="D5" s="3">
        <f t="shared" si="0"/>
        <v>15261</v>
      </c>
      <c r="F5" t="s">
        <v>1055</v>
      </c>
      <c r="G5">
        <v>41593</v>
      </c>
      <c r="H5">
        <f t="shared" si="2"/>
        <v>20796.5</v>
      </c>
      <c r="J5" t="s">
        <v>1434</v>
      </c>
      <c r="K5">
        <v>21800</v>
      </c>
      <c r="L5">
        <f t="shared" si="1"/>
        <v>10900</v>
      </c>
    </row>
    <row r="6" spans="2:12">
      <c r="B6" s="2" t="s">
        <v>1038</v>
      </c>
      <c r="C6" s="2">
        <v>41798</v>
      </c>
      <c r="D6" s="3">
        <f t="shared" si="0"/>
        <v>20899</v>
      </c>
      <c r="F6" t="s">
        <v>1056</v>
      </c>
      <c r="G6">
        <v>33688</v>
      </c>
      <c r="H6">
        <f t="shared" si="2"/>
        <v>16844</v>
      </c>
      <c r="J6" t="s">
        <v>1435</v>
      </c>
      <c r="K6">
        <v>9813</v>
      </c>
      <c r="L6">
        <f t="shared" si="1"/>
        <v>4906.5</v>
      </c>
    </row>
    <row r="7" spans="2:12">
      <c r="B7" t="s">
        <v>1039</v>
      </c>
      <c r="C7">
        <v>23740</v>
      </c>
      <c r="D7" s="1">
        <f t="shared" si="0"/>
        <v>11870</v>
      </c>
      <c r="F7" t="s">
        <v>1057</v>
      </c>
      <c r="G7">
        <v>30082</v>
      </c>
      <c r="H7">
        <f t="shared" si="2"/>
        <v>15041</v>
      </c>
      <c r="J7" t="s">
        <v>1436</v>
      </c>
      <c r="K7">
        <v>23793</v>
      </c>
      <c r="L7">
        <f t="shared" si="1"/>
        <v>11896.5</v>
      </c>
    </row>
    <row r="8" spans="2:12">
      <c r="F8" t="s">
        <v>1058</v>
      </c>
      <c r="G8">
        <v>14078</v>
      </c>
      <c r="H8">
        <f t="shared" si="2"/>
        <v>7039</v>
      </c>
    </row>
    <row r="9" spans="2:12">
      <c r="B9" s="2" t="s">
        <v>8</v>
      </c>
      <c r="C9" s="3">
        <v>116600</v>
      </c>
      <c r="D9" s="3">
        <f>C9/2</f>
        <v>58300</v>
      </c>
      <c r="J9" t="s">
        <v>1437</v>
      </c>
      <c r="K9">
        <f>47193/2</f>
        <v>23596.5</v>
      </c>
    </row>
    <row r="10" spans="2:12">
      <c r="B10" t="s">
        <v>659</v>
      </c>
      <c r="C10" s="1">
        <v>44400</v>
      </c>
      <c r="D10" s="1">
        <f t="shared" ref="D10:D28" si="3">C10/2</f>
        <v>22200</v>
      </c>
      <c r="F10" t="s">
        <v>1065</v>
      </c>
      <c r="G10">
        <v>37823</v>
      </c>
      <c r="H10">
        <v>2</v>
      </c>
    </row>
    <row r="11" spans="2:12">
      <c r="B11" t="s">
        <v>425</v>
      </c>
      <c r="C11" s="1">
        <v>22100</v>
      </c>
      <c r="D11" s="1">
        <f t="shared" si="3"/>
        <v>11050</v>
      </c>
      <c r="F11" t="s">
        <v>1057</v>
      </c>
      <c r="G11">
        <v>10169.5</v>
      </c>
      <c r="J11" t="s">
        <v>1444</v>
      </c>
      <c r="K11">
        <v>16362</v>
      </c>
      <c r="L11">
        <f t="shared" ref="L11:L26" si="4">K11/2</f>
        <v>8181</v>
      </c>
    </row>
    <row r="12" spans="2:12">
      <c r="B12" t="s">
        <v>579</v>
      </c>
      <c r="C12" s="1">
        <v>12900</v>
      </c>
      <c r="D12" s="1">
        <f t="shared" si="3"/>
        <v>6450</v>
      </c>
      <c r="F12" t="s">
        <v>1068</v>
      </c>
      <c r="G12">
        <v>4660</v>
      </c>
      <c r="J12" t="s">
        <v>1445</v>
      </c>
      <c r="K12">
        <v>26760</v>
      </c>
      <c r="L12">
        <f t="shared" si="4"/>
        <v>13380</v>
      </c>
    </row>
    <row r="13" spans="2:12">
      <c r="B13" s="2" t="s">
        <v>9</v>
      </c>
      <c r="C13" s="3">
        <v>102600</v>
      </c>
      <c r="D13" s="3">
        <f t="shared" si="3"/>
        <v>51300</v>
      </c>
      <c r="F13" t="s">
        <v>1070</v>
      </c>
      <c r="G13">
        <v>7227</v>
      </c>
      <c r="J13" t="s">
        <v>1446</v>
      </c>
      <c r="K13">
        <v>11569</v>
      </c>
      <c r="L13">
        <f t="shared" si="4"/>
        <v>5784.5</v>
      </c>
    </row>
    <row r="14" spans="2:12">
      <c r="B14" t="s">
        <v>1041</v>
      </c>
      <c r="C14" s="1">
        <v>12700</v>
      </c>
      <c r="D14" s="1">
        <f t="shared" si="3"/>
        <v>6350</v>
      </c>
      <c r="F14" t="s">
        <v>1072</v>
      </c>
      <c r="G14">
        <v>2808</v>
      </c>
    </row>
    <row r="15" spans="2:12">
      <c r="B15" t="s">
        <v>1042</v>
      </c>
      <c r="C15" s="1">
        <v>32100</v>
      </c>
      <c r="D15" s="1">
        <f t="shared" si="3"/>
        <v>16050</v>
      </c>
      <c r="F15" t="s">
        <v>1074</v>
      </c>
      <c r="G15">
        <v>920.5</v>
      </c>
      <c r="J15" t="s">
        <v>1450</v>
      </c>
      <c r="K15">
        <v>10712</v>
      </c>
      <c r="L15">
        <f t="shared" si="4"/>
        <v>5356</v>
      </c>
    </row>
    <row r="16" spans="2:12">
      <c r="B16" t="s">
        <v>1043</v>
      </c>
      <c r="C16" s="1">
        <v>47900</v>
      </c>
      <c r="D16" s="1">
        <f t="shared" si="3"/>
        <v>23950</v>
      </c>
      <c r="F16" t="s">
        <v>1066</v>
      </c>
      <c r="G16">
        <v>4990.5</v>
      </c>
      <c r="J16" t="s">
        <v>1442</v>
      </c>
      <c r="K16">
        <v>15858</v>
      </c>
      <c r="L16">
        <f t="shared" si="4"/>
        <v>7929</v>
      </c>
    </row>
    <row r="17" spans="2:12">
      <c r="B17" t="s">
        <v>1044</v>
      </c>
      <c r="C17" s="1">
        <v>30000</v>
      </c>
      <c r="D17" s="1">
        <f t="shared" si="3"/>
        <v>15000</v>
      </c>
      <c r="F17" t="s">
        <v>1067</v>
      </c>
      <c r="G17">
        <v>2306.5</v>
      </c>
    </row>
    <row r="18" spans="2:12">
      <c r="B18" s="2" t="s">
        <v>112</v>
      </c>
      <c r="C18" s="3">
        <v>75100</v>
      </c>
      <c r="D18" s="3">
        <f t="shared" si="3"/>
        <v>37550</v>
      </c>
      <c r="F18" t="s">
        <v>1069</v>
      </c>
      <c r="G18">
        <v>1618</v>
      </c>
      <c r="J18" t="s">
        <v>1454</v>
      </c>
      <c r="K18">
        <v>56027</v>
      </c>
      <c r="L18">
        <f t="shared" si="4"/>
        <v>28013.5</v>
      </c>
    </row>
    <row r="19" spans="2:12">
      <c r="B19" t="s">
        <v>1045</v>
      </c>
      <c r="C19" s="1">
        <v>10400</v>
      </c>
      <c r="D19" s="1">
        <f t="shared" si="3"/>
        <v>5200</v>
      </c>
      <c r="F19" t="s">
        <v>1071</v>
      </c>
      <c r="G19">
        <v>9016.5</v>
      </c>
      <c r="J19" t="s">
        <v>1455</v>
      </c>
      <c r="K19">
        <v>7463</v>
      </c>
      <c r="L19">
        <f t="shared" si="4"/>
        <v>3731.5</v>
      </c>
    </row>
    <row r="20" spans="2:12">
      <c r="B20" s="2" t="s">
        <v>405</v>
      </c>
      <c r="C20" s="3">
        <v>82000</v>
      </c>
      <c r="D20" s="3">
        <f t="shared" si="3"/>
        <v>41000</v>
      </c>
      <c r="F20" t="s">
        <v>1073</v>
      </c>
      <c r="G20">
        <v>9417</v>
      </c>
      <c r="J20" t="s">
        <v>1456</v>
      </c>
      <c r="K20">
        <v>9242</v>
      </c>
      <c r="L20">
        <f t="shared" si="4"/>
        <v>4621</v>
      </c>
    </row>
    <row r="21" spans="2:12">
      <c r="B21" t="s">
        <v>1046</v>
      </c>
      <c r="C21" s="1">
        <v>37500</v>
      </c>
      <c r="D21" s="1">
        <f t="shared" si="3"/>
        <v>18750</v>
      </c>
      <c r="J21" t="s">
        <v>1029</v>
      </c>
      <c r="K21">
        <v>33957</v>
      </c>
      <c r="L21">
        <f t="shared" si="4"/>
        <v>16978.5</v>
      </c>
    </row>
    <row r="22" spans="2:12">
      <c r="B22" t="s">
        <v>1047</v>
      </c>
      <c r="C22" s="1">
        <v>15000</v>
      </c>
      <c r="D22" s="1">
        <f t="shared" si="3"/>
        <v>7500</v>
      </c>
      <c r="F22" t="s">
        <v>1162</v>
      </c>
      <c r="G22">
        <v>9239</v>
      </c>
    </row>
    <row r="23" spans="2:12">
      <c r="B23" s="2" t="s">
        <v>1048</v>
      </c>
      <c r="C23" s="3">
        <v>46800</v>
      </c>
      <c r="D23" s="3">
        <f t="shared" si="3"/>
        <v>23400</v>
      </c>
      <c r="F23" t="s">
        <v>1164</v>
      </c>
      <c r="G23">
        <v>8555</v>
      </c>
      <c r="J23" t="s">
        <v>1339</v>
      </c>
      <c r="K23">
        <v>113835</v>
      </c>
      <c r="L23">
        <f t="shared" si="4"/>
        <v>56917.5</v>
      </c>
    </row>
    <row r="24" spans="2:12">
      <c r="B24" t="s">
        <v>1049</v>
      </c>
      <c r="C24" s="1">
        <v>11300</v>
      </c>
      <c r="D24" s="1">
        <f t="shared" si="3"/>
        <v>5650</v>
      </c>
      <c r="F24" t="s">
        <v>1163</v>
      </c>
      <c r="G24">
        <v>7990</v>
      </c>
      <c r="J24" t="s">
        <v>1457</v>
      </c>
      <c r="K24">
        <v>27439</v>
      </c>
      <c r="L24">
        <f t="shared" si="4"/>
        <v>13719.5</v>
      </c>
    </row>
    <row r="25" spans="2:12">
      <c r="B25" t="s">
        <v>1050</v>
      </c>
      <c r="C25" s="1">
        <v>10300</v>
      </c>
      <c r="D25" s="1">
        <f t="shared" si="3"/>
        <v>5150</v>
      </c>
    </row>
    <row r="26" spans="2:12">
      <c r="B26" t="s">
        <v>1051</v>
      </c>
      <c r="C26" s="1">
        <v>6800</v>
      </c>
      <c r="D26" s="1">
        <f t="shared" si="3"/>
        <v>3400</v>
      </c>
      <c r="F26" t="s">
        <v>1168</v>
      </c>
      <c r="G26">
        <v>93292</v>
      </c>
      <c r="H26">
        <f>G26/2</f>
        <v>46646</v>
      </c>
      <c r="J26" t="s">
        <v>1459</v>
      </c>
      <c r="K26">
        <v>33600</v>
      </c>
      <c r="L26">
        <f t="shared" si="4"/>
        <v>16800</v>
      </c>
    </row>
    <row r="27" spans="2:12">
      <c r="B27" t="s">
        <v>1052</v>
      </c>
      <c r="C27" s="1">
        <v>14900</v>
      </c>
      <c r="D27" s="1">
        <f t="shared" si="3"/>
        <v>7450</v>
      </c>
      <c r="F27" t="s">
        <v>1174</v>
      </c>
      <c r="G27">
        <v>40771</v>
      </c>
      <c r="H27">
        <f t="shared" ref="H27:H32" si="5">G27/2</f>
        <v>20385.5</v>
      </c>
    </row>
    <row r="28" spans="2:12">
      <c r="B28" t="s">
        <v>1053</v>
      </c>
      <c r="C28" s="1">
        <v>33700</v>
      </c>
      <c r="D28" s="1">
        <f t="shared" si="3"/>
        <v>16850</v>
      </c>
      <c r="F28" t="s">
        <v>1173</v>
      </c>
      <c r="G28">
        <v>27202</v>
      </c>
      <c r="H28">
        <f t="shared" si="5"/>
        <v>13601</v>
      </c>
    </row>
    <row r="29" spans="2:12">
      <c r="F29" t="s">
        <v>1172</v>
      </c>
      <c r="G29">
        <v>36254</v>
      </c>
      <c r="H29">
        <f t="shared" si="5"/>
        <v>18127</v>
      </c>
    </row>
    <row r="30" spans="2:12">
      <c r="B30" t="s">
        <v>1406</v>
      </c>
      <c r="C30" s="1">
        <v>21218</v>
      </c>
      <c r="D30">
        <f t="shared" ref="D30:D32" si="6">C30/2</f>
        <v>10609</v>
      </c>
      <c r="F30" t="s">
        <v>1171</v>
      </c>
      <c r="G30">
        <v>42226</v>
      </c>
      <c r="H30">
        <f t="shared" si="5"/>
        <v>21113</v>
      </c>
    </row>
    <row r="31" spans="2:12">
      <c r="B31" t="s">
        <v>1172</v>
      </c>
      <c r="C31" s="1">
        <v>25547</v>
      </c>
      <c r="D31">
        <f t="shared" si="6"/>
        <v>12773.5</v>
      </c>
      <c r="F31" t="s">
        <v>1170</v>
      </c>
      <c r="G31">
        <v>59471</v>
      </c>
      <c r="H31">
        <f t="shared" si="5"/>
        <v>29735.5</v>
      </c>
    </row>
    <row r="32" spans="2:12">
      <c r="B32" t="s">
        <v>1407</v>
      </c>
      <c r="C32" s="1">
        <v>22586</v>
      </c>
      <c r="D32">
        <f t="shared" si="6"/>
        <v>11293</v>
      </c>
      <c r="F32" t="s">
        <v>1169</v>
      </c>
      <c r="G32">
        <v>42376</v>
      </c>
      <c r="H32">
        <f t="shared" si="5"/>
        <v>21188</v>
      </c>
    </row>
  </sheetData>
  <phoneticPr fontId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6B39B-0EA2-4F9D-ABC3-E14B2C3AE828}">
  <dimension ref="B1:L316"/>
  <sheetViews>
    <sheetView tabSelected="1" topLeftCell="A217" workbookViewId="0">
      <selection activeCell="G227" sqref="G226:G227"/>
    </sheetView>
    <sheetView topLeftCell="A162" workbookViewId="1">
      <selection activeCell="D151" sqref="D151"/>
    </sheetView>
  </sheetViews>
  <sheetFormatPr defaultRowHeight="18"/>
  <cols>
    <col min="6" max="6" width="9.796875" customWidth="1"/>
    <col min="12" max="12" width="9.3984375" bestFit="1" customWidth="1"/>
  </cols>
  <sheetData>
    <row r="1" spans="2:12">
      <c r="C1" t="s">
        <v>735</v>
      </c>
      <c r="D1" s="2" t="s">
        <v>736</v>
      </c>
      <c r="E1" s="2" t="s">
        <v>737</v>
      </c>
      <c r="F1" s="2" t="s">
        <v>738</v>
      </c>
      <c r="G1" s="2" t="s">
        <v>1105</v>
      </c>
      <c r="H1" s="2" t="s">
        <v>739</v>
      </c>
      <c r="I1" s="2" t="s">
        <v>741</v>
      </c>
      <c r="J1" s="2" t="s">
        <v>757</v>
      </c>
      <c r="K1" s="2" t="s">
        <v>740</v>
      </c>
      <c r="L1" t="s">
        <v>742</v>
      </c>
    </row>
    <row r="2" spans="2:12">
      <c r="B2" t="s">
        <v>0</v>
      </c>
      <c r="C2" s="1">
        <v>650602</v>
      </c>
      <c r="D2">
        <v>327246</v>
      </c>
      <c r="E2">
        <v>71590.5</v>
      </c>
      <c r="F2" s="1">
        <v>96585</v>
      </c>
      <c r="G2">
        <v>219920</v>
      </c>
      <c r="H2">
        <v>71433.5</v>
      </c>
      <c r="I2" s="2">
        <v>33272</v>
      </c>
      <c r="J2" s="1">
        <v>197374</v>
      </c>
      <c r="K2" s="1">
        <v>26935</v>
      </c>
      <c r="L2" s="1">
        <f>SUM(C2:K2)</f>
        <v>1694958</v>
      </c>
    </row>
    <row r="3" spans="2:12">
      <c r="C3" s="1"/>
      <c r="D3" s="2" t="s">
        <v>743</v>
      </c>
      <c r="E3" s="2" t="s">
        <v>737</v>
      </c>
      <c r="F3" s="2" t="s">
        <v>744</v>
      </c>
    </row>
    <row r="4" spans="2:12">
      <c r="B4" t="s">
        <v>1</v>
      </c>
      <c r="C4" s="1">
        <v>489933</v>
      </c>
      <c r="D4">
        <v>194119</v>
      </c>
      <c r="E4">
        <v>209614</v>
      </c>
      <c r="F4">
        <v>250347</v>
      </c>
      <c r="L4" s="1">
        <f>SUM(C4:K4)</f>
        <v>1144013</v>
      </c>
    </row>
    <row r="5" spans="2:12">
      <c r="C5" s="1"/>
      <c r="D5" s="2" t="s">
        <v>758</v>
      </c>
      <c r="E5" s="2" t="s">
        <v>744</v>
      </c>
      <c r="F5" s="2" t="s">
        <v>759</v>
      </c>
      <c r="G5" s="2" t="s">
        <v>1062</v>
      </c>
      <c r="H5" s="2" t="s">
        <v>1138</v>
      </c>
      <c r="L5" s="1"/>
    </row>
    <row r="6" spans="2:12">
      <c r="B6" t="s">
        <v>2</v>
      </c>
      <c r="C6" s="1">
        <v>403831</v>
      </c>
      <c r="D6">
        <v>91493.5</v>
      </c>
      <c r="E6">
        <v>93126.5</v>
      </c>
      <c r="F6">
        <v>156020.5</v>
      </c>
      <c r="G6">
        <v>16391</v>
      </c>
      <c r="H6">
        <v>49755</v>
      </c>
      <c r="L6" s="1">
        <f>SUM(C6:K6)</f>
        <v>810617.5</v>
      </c>
    </row>
    <row r="7" spans="2:12">
      <c r="C7" s="1"/>
      <c r="D7" t="s">
        <v>779</v>
      </c>
      <c r="E7" s="2" t="s">
        <v>972</v>
      </c>
      <c r="F7" s="2" t="s">
        <v>940</v>
      </c>
      <c r="G7" s="2" t="s">
        <v>1013</v>
      </c>
      <c r="L7" s="1"/>
    </row>
    <row r="8" spans="2:12">
      <c r="B8" t="s">
        <v>3</v>
      </c>
      <c r="C8" s="1">
        <v>362348</v>
      </c>
      <c r="D8">
        <v>31207</v>
      </c>
      <c r="E8">
        <v>254565</v>
      </c>
      <c r="F8">
        <v>138927.5</v>
      </c>
      <c r="G8">
        <v>157324.5</v>
      </c>
      <c r="L8" s="1">
        <f>SUM(C8:K8)</f>
        <v>944372</v>
      </c>
    </row>
    <row r="9" spans="2:12">
      <c r="C9" s="1"/>
      <c r="D9" s="2" t="s">
        <v>939</v>
      </c>
      <c r="E9" s="2" t="s">
        <v>744</v>
      </c>
      <c r="F9" s="2" t="s">
        <v>973</v>
      </c>
      <c r="G9" s="2" t="s">
        <v>736</v>
      </c>
      <c r="L9" s="1"/>
    </row>
    <row r="10" spans="2:12">
      <c r="B10" t="s">
        <v>4</v>
      </c>
      <c r="C10" s="1">
        <v>314059</v>
      </c>
      <c r="D10">
        <v>509216</v>
      </c>
      <c r="E10">
        <v>89822.5</v>
      </c>
      <c r="F10">
        <v>360556</v>
      </c>
      <c r="G10">
        <v>142879.5</v>
      </c>
      <c r="L10" s="1">
        <f>SUM(C10:K10)</f>
        <v>1416533</v>
      </c>
    </row>
    <row r="11" spans="2:12">
      <c r="C11" s="1"/>
      <c r="D11" s="2" t="s">
        <v>940</v>
      </c>
      <c r="E11" s="2" t="s">
        <v>758</v>
      </c>
      <c r="L11" s="1"/>
    </row>
    <row r="12" spans="2:12">
      <c r="B12" t="s">
        <v>5</v>
      </c>
      <c r="C12" s="1">
        <v>274221</v>
      </c>
      <c r="D12">
        <v>107263.5</v>
      </c>
      <c r="E12">
        <v>35539</v>
      </c>
      <c r="L12" s="1">
        <f>SUM(C12:K12)</f>
        <v>417023.5</v>
      </c>
    </row>
    <row r="13" spans="2:12">
      <c r="C13" s="1"/>
      <c r="D13" s="2" t="s">
        <v>743</v>
      </c>
      <c r="E13" s="2" t="s">
        <v>1009</v>
      </c>
      <c r="L13" s="1"/>
    </row>
    <row r="14" spans="2:12">
      <c r="B14" t="s">
        <v>6</v>
      </c>
      <c r="C14" s="1">
        <v>244393</v>
      </c>
      <c r="D14">
        <v>63822</v>
      </c>
      <c r="E14">
        <v>23596.5</v>
      </c>
      <c r="L14" s="1">
        <f>SUM(C14:K14)</f>
        <v>331811.5</v>
      </c>
    </row>
    <row r="15" spans="2:12">
      <c r="C15" s="1"/>
      <c r="D15" s="2" t="s">
        <v>744</v>
      </c>
      <c r="E15" s="2" t="s">
        <v>843</v>
      </c>
      <c r="F15" s="2" t="s">
        <v>1011</v>
      </c>
      <c r="L15" s="1"/>
    </row>
    <row r="16" spans="2:12">
      <c r="B16" t="s">
        <v>7</v>
      </c>
      <c r="C16" s="1">
        <v>219113</v>
      </c>
      <c r="D16">
        <v>97187</v>
      </c>
      <c r="E16">
        <v>41974</v>
      </c>
      <c r="F16">
        <v>28013.5</v>
      </c>
      <c r="L16" s="1">
        <f>SUM(C16:K16)</f>
        <v>386287.5</v>
      </c>
    </row>
    <row r="17" spans="2:12">
      <c r="C17" s="1"/>
      <c r="D17" s="2" t="s">
        <v>744</v>
      </c>
      <c r="E17" s="2" t="s">
        <v>1350</v>
      </c>
      <c r="F17" s="2" t="s">
        <v>1012</v>
      </c>
    </row>
    <row r="18" spans="2:12">
      <c r="B18" t="s">
        <v>781</v>
      </c>
      <c r="C18" s="1">
        <v>211998</v>
      </c>
      <c r="D18">
        <v>53666.5</v>
      </c>
      <c r="E18">
        <v>24893</v>
      </c>
      <c r="F18">
        <v>58300</v>
      </c>
      <c r="L18" s="1">
        <f>SUM(C18:K18)</f>
        <v>348857.5</v>
      </c>
    </row>
    <row r="19" spans="2:12">
      <c r="C19" s="1"/>
      <c r="D19" s="2" t="s">
        <v>744</v>
      </c>
      <c r="E19" s="2" t="s">
        <v>743</v>
      </c>
      <c r="F19" s="2" t="s">
        <v>1012</v>
      </c>
      <c r="L19" s="1"/>
    </row>
    <row r="20" spans="2:12">
      <c r="B20" t="s">
        <v>9</v>
      </c>
      <c r="C20" s="1">
        <v>193748</v>
      </c>
      <c r="D20">
        <v>249433.5</v>
      </c>
      <c r="E20">
        <v>206358.5</v>
      </c>
      <c r="F20">
        <v>51300</v>
      </c>
      <c r="L20" s="1">
        <f>SUM(C20:K20)</f>
        <v>700840</v>
      </c>
    </row>
    <row r="21" spans="2:12">
      <c r="D21" s="2" t="s">
        <v>940</v>
      </c>
      <c r="L21" s="1"/>
    </row>
    <row r="22" spans="2:12">
      <c r="B22" t="s">
        <v>10</v>
      </c>
      <c r="C22" s="1">
        <v>187310</v>
      </c>
      <c r="D22">
        <v>56461.5</v>
      </c>
      <c r="L22" s="1">
        <f>SUM(C22:K22)</f>
        <v>243771.5</v>
      </c>
    </row>
    <row r="23" spans="2:12">
      <c r="C23" s="1"/>
      <c r="D23" s="2" t="s">
        <v>744</v>
      </c>
      <c r="E23" s="2" t="s">
        <v>737</v>
      </c>
    </row>
    <row r="24" spans="2:12">
      <c r="B24" t="s">
        <v>11</v>
      </c>
      <c r="C24" s="1">
        <v>175710</v>
      </c>
      <c r="D24">
        <v>83680</v>
      </c>
      <c r="E24">
        <v>132381.5</v>
      </c>
      <c r="L24" s="1">
        <f>SUM(C24:K24)</f>
        <v>391771.5</v>
      </c>
    </row>
    <row r="25" spans="2:12">
      <c r="C25" s="1"/>
      <c r="D25" s="2" t="s">
        <v>842</v>
      </c>
      <c r="E25" s="2" t="s">
        <v>744</v>
      </c>
      <c r="L25" s="1"/>
    </row>
    <row r="26" spans="2:12">
      <c r="B26" t="s">
        <v>12</v>
      </c>
      <c r="C26" s="1">
        <v>162555</v>
      </c>
      <c r="D26">
        <v>26599</v>
      </c>
      <c r="E26">
        <v>90141</v>
      </c>
      <c r="L26" s="1">
        <f>SUM(C26:K26)</f>
        <v>279295</v>
      </c>
    </row>
    <row r="27" spans="2:12">
      <c r="C27" s="1"/>
      <c r="D27" s="2" t="s">
        <v>1037</v>
      </c>
      <c r="E27" s="2" t="s">
        <v>1038</v>
      </c>
      <c r="L27" s="1"/>
    </row>
    <row r="28" spans="2:12">
      <c r="B28" t="s">
        <v>13</v>
      </c>
      <c r="C28" s="1">
        <v>150628</v>
      </c>
      <c r="D28">
        <v>15261</v>
      </c>
      <c r="E28">
        <v>20899</v>
      </c>
      <c r="L28" s="1">
        <f>SUM(C28:K28)</f>
        <v>186788</v>
      </c>
    </row>
    <row r="29" spans="2:12">
      <c r="C29" s="1"/>
      <c r="D29" s="2" t="s">
        <v>744</v>
      </c>
      <c r="E29" s="2" t="s">
        <v>1040</v>
      </c>
      <c r="F29" s="2" t="s">
        <v>1458</v>
      </c>
      <c r="L29" s="1"/>
    </row>
    <row r="30" spans="2:12">
      <c r="B30" t="s">
        <v>14</v>
      </c>
      <c r="C30" s="1">
        <v>125955</v>
      </c>
      <c r="D30">
        <v>129127.5</v>
      </c>
      <c r="E30">
        <v>5367</v>
      </c>
      <c r="F30">
        <v>56917.5</v>
      </c>
      <c r="L30" s="1">
        <f t="shared" ref="L30:L52" si="0">SUM(C30:K30)</f>
        <v>317367</v>
      </c>
    </row>
    <row r="31" spans="2:12">
      <c r="C31" s="1"/>
      <c r="D31" s="2" t="s">
        <v>744</v>
      </c>
      <c r="L31" s="1"/>
    </row>
    <row r="32" spans="2:12">
      <c r="B32" t="s">
        <v>15</v>
      </c>
      <c r="C32" s="1">
        <v>126079</v>
      </c>
      <c r="D32">
        <v>67249.5</v>
      </c>
      <c r="L32" s="1">
        <f t="shared" si="0"/>
        <v>193328.5</v>
      </c>
    </row>
    <row r="33" spans="2:12">
      <c r="C33" s="1"/>
      <c r="D33" s="2" t="s">
        <v>743</v>
      </c>
      <c r="E33" s="2" t="s">
        <v>842</v>
      </c>
      <c r="L33" s="1"/>
    </row>
    <row r="34" spans="2:12">
      <c r="B34" t="s">
        <v>16</v>
      </c>
      <c r="C34" s="1">
        <v>125534</v>
      </c>
      <c r="D34">
        <v>58125</v>
      </c>
      <c r="E34">
        <v>45366</v>
      </c>
      <c r="L34" s="1">
        <f t="shared" si="0"/>
        <v>229025</v>
      </c>
    </row>
    <row r="35" spans="2:12">
      <c r="C35" s="1"/>
      <c r="D35" t="s">
        <v>736</v>
      </c>
      <c r="L35" s="1"/>
    </row>
    <row r="36" spans="2:12">
      <c r="B36" t="s">
        <v>17</v>
      </c>
      <c r="C36" s="1">
        <v>125127</v>
      </c>
      <c r="D36">
        <v>63031.5</v>
      </c>
      <c r="L36" s="1">
        <f t="shared" si="0"/>
        <v>188158.5</v>
      </c>
    </row>
    <row r="37" spans="2:12">
      <c r="C37" s="1"/>
      <c r="L37" s="1"/>
    </row>
    <row r="38" spans="2:12">
      <c r="B38" t="s">
        <v>18</v>
      </c>
      <c r="C38" s="1">
        <v>134526</v>
      </c>
      <c r="D38" t="s">
        <v>1059</v>
      </c>
      <c r="L38" s="1">
        <f t="shared" si="0"/>
        <v>134526</v>
      </c>
    </row>
    <row r="39" spans="2:12">
      <c r="C39" s="1"/>
      <c r="D39" s="2" t="s">
        <v>744</v>
      </c>
      <c r="E39" s="2" t="s">
        <v>1060</v>
      </c>
      <c r="F39" s="2" t="s">
        <v>1061</v>
      </c>
      <c r="L39" s="1"/>
    </row>
    <row r="40" spans="2:12">
      <c r="B40" t="s">
        <v>19</v>
      </c>
      <c r="C40" s="1">
        <v>125532</v>
      </c>
      <c r="D40">
        <v>67305</v>
      </c>
      <c r="E40">
        <v>45215</v>
      </c>
      <c r="F40">
        <v>39619</v>
      </c>
      <c r="L40" s="1">
        <f t="shared" si="0"/>
        <v>277671</v>
      </c>
    </row>
    <row r="41" spans="2:12">
      <c r="C41" s="1"/>
      <c r="D41" s="2" t="s">
        <v>939</v>
      </c>
      <c r="L41" s="1"/>
    </row>
    <row r="42" spans="2:12">
      <c r="B42" t="s">
        <v>20</v>
      </c>
      <c r="C42" s="1">
        <v>121107</v>
      </c>
      <c r="D42">
        <v>74200</v>
      </c>
      <c r="E42" t="s">
        <v>1063</v>
      </c>
      <c r="L42" s="1">
        <f t="shared" si="0"/>
        <v>195307</v>
      </c>
    </row>
    <row r="43" spans="2:12">
      <c r="C43" s="1"/>
      <c r="D43" s="2" t="s">
        <v>1064</v>
      </c>
      <c r="E43" t="s">
        <v>1077</v>
      </c>
      <c r="L43" s="1"/>
    </row>
    <row r="44" spans="2:12">
      <c r="B44" t="s">
        <v>21</v>
      </c>
      <c r="C44" s="1">
        <v>126667</v>
      </c>
      <c r="D44">
        <v>101952</v>
      </c>
      <c r="E44">
        <v>37823</v>
      </c>
      <c r="L44" s="1">
        <f t="shared" si="0"/>
        <v>266442</v>
      </c>
    </row>
    <row r="45" spans="2:12">
      <c r="C45" s="1"/>
      <c r="D45" s="2" t="s">
        <v>744</v>
      </c>
      <c r="L45" s="1"/>
    </row>
    <row r="46" spans="2:12">
      <c r="B46" t="s">
        <v>1078</v>
      </c>
      <c r="C46" s="1">
        <v>121103</v>
      </c>
      <c r="D46">
        <v>49164.5</v>
      </c>
      <c r="L46" s="1">
        <f t="shared" si="0"/>
        <v>170267.5</v>
      </c>
    </row>
    <row r="47" spans="2:12">
      <c r="C47" s="1"/>
      <c r="D47" s="2" t="s">
        <v>1079</v>
      </c>
      <c r="L47" s="1"/>
    </row>
    <row r="48" spans="2:12">
      <c r="B48" t="s">
        <v>23</v>
      </c>
      <c r="C48" s="1">
        <v>119356</v>
      </c>
      <c r="D48">
        <v>97468</v>
      </c>
      <c r="L48" s="1">
        <f t="shared" si="0"/>
        <v>216824</v>
      </c>
    </row>
    <row r="49" spans="2:12">
      <c r="C49" s="1"/>
      <c r="D49" s="2" t="s">
        <v>743</v>
      </c>
      <c r="L49" s="1"/>
    </row>
    <row r="50" spans="2:12">
      <c r="B50" s="2" t="s">
        <v>24</v>
      </c>
      <c r="C50" s="1">
        <v>114102</v>
      </c>
      <c r="D50">
        <v>72915</v>
      </c>
      <c r="L50" s="1">
        <f t="shared" si="0"/>
        <v>187017</v>
      </c>
    </row>
    <row r="51" spans="2:12">
      <c r="C51" s="1"/>
      <c r="D51" s="2" t="s">
        <v>843</v>
      </c>
      <c r="E51" s="2" t="s">
        <v>939</v>
      </c>
      <c r="L51" s="1"/>
    </row>
    <row r="52" spans="2:12">
      <c r="B52" t="s">
        <v>25</v>
      </c>
      <c r="C52" s="1">
        <v>107639</v>
      </c>
      <c r="D52">
        <v>28122</v>
      </c>
      <c r="E52">
        <v>47861.5</v>
      </c>
      <c r="L52" s="1">
        <f t="shared" si="0"/>
        <v>183622.5</v>
      </c>
    </row>
    <row r="53" spans="2:12">
      <c r="D53" s="2" t="s">
        <v>939</v>
      </c>
      <c r="E53" s="2" t="s">
        <v>1351</v>
      </c>
    </row>
    <row r="54" spans="2:12">
      <c r="B54" t="s">
        <v>780</v>
      </c>
      <c r="C54" s="1">
        <v>90602</v>
      </c>
      <c r="D54">
        <v>135639.5</v>
      </c>
      <c r="E54" s="2">
        <v>50838.5</v>
      </c>
      <c r="L54" s="1">
        <f>SUM(C54:K54)</f>
        <v>277080</v>
      </c>
    </row>
    <row r="55" spans="2:12">
      <c r="C55" t="s">
        <v>842</v>
      </c>
      <c r="D55" s="2" t="s">
        <v>743</v>
      </c>
      <c r="E55" s="2" t="s">
        <v>843</v>
      </c>
      <c r="F55" s="2" t="s">
        <v>845</v>
      </c>
      <c r="G55" s="2" t="s">
        <v>744</v>
      </c>
    </row>
    <row r="56" spans="2:12">
      <c r="B56" t="s">
        <v>319</v>
      </c>
      <c r="C56" s="3">
        <v>93466</v>
      </c>
      <c r="D56" s="1">
        <v>51929</v>
      </c>
      <c r="E56" s="3">
        <v>108935</v>
      </c>
      <c r="F56">
        <v>7973.5</v>
      </c>
      <c r="G56" s="3">
        <v>87431.5</v>
      </c>
      <c r="L56" s="1">
        <f>SUM(C56:K56)</f>
        <v>349735</v>
      </c>
    </row>
    <row r="57" spans="2:12">
      <c r="C57" s="2" t="s">
        <v>744</v>
      </c>
      <c r="D57" t="s">
        <v>1011</v>
      </c>
    </row>
    <row r="58" spans="2:12">
      <c r="B58" t="s">
        <v>1029</v>
      </c>
      <c r="C58">
        <v>101015</v>
      </c>
      <c r="D58">
        <v>16978.5</v>
      </c>
      <c r="L58" s="1">
        <f>SUM(C58:K58)</f>
        <v>117993.5</v>
      </c>
    </row>
    <row r="59" spans="2:12">
      <c r="D59" s="2" t="s">
        <v>1031</v>
      </c>
      <c r="E59" s="2" t="s">
        <v>1032</v>
      </c>
      <c r="F59" s="2" t="s">
        <v>1033</v>
      </c>
    </row>
    <row r="60" spans="2:12">
      <c r="B60" t="s">
        <v>1030</v>
      </c>
      <c r="C60">
        <v>60852</v>
      </c>
      <c r="D60">
        <v>26332</v>
      </c>
      <c r="E60">
        <v>19812.5</v>
      </c>
      <c r="F60">
        <v>11896</v>
      </c>
      <c r="G60" t="s">
        <v>1167</v>
      </c>
      <c r="L60" s="1">
        <f>SUM(C60:K60)</f>
        <v>118892.5</v>
      </c>
    </row>
    <row r="61" spans="2:12">
      <c r="C61" s="2" t="s">
        <v>940</v>
      </c>
      <c r="D61" t="s">
        <v>1075</v>
      </c>
      <c r="E61" t="s">
        <v>1076</v>
      </c>
    </row>
    <row r="62" spans="2:12">
      <c r="B62" t="s">
        <v>1160</v>
      </c>
      <c r="C62" s="1">
        <v>44864</v>
      </c>
      <c r="D62">
        <v>9016.5</v>
      </c>
      <c r="E62">
        <v>9417</v>
      </c>
      <c r="F62" t="s">
        <v>1159</v>
      </c>
      <c r="L62" s="1">
        <f>SUM(C62:K62)</f>
        <v>63297.5</v>
      </c>
    </row>
    <row r="63" spans="2:12">
      <c r="C63" t="s">
        <v>939</v>
      </c>
      <c r="D63" t="s">
        <v>1106</v>
      </c>
    </row>
    <row r="64" spans="2:12">
      <c r="B64" t="s">
        <v>244</v>
      </c>
      <c r="C64">
        <v>97881</v>
      </c>
      <c r="D64">
        <v>75883</v>
      </c>
      <c r="L64" s="1">
        <f t="shared" ref="L64" si="1">SUM(C64:K64)</f>
        <v>173764</v>
      </c>
    </row>
    <row r="65" spans="2:12">
      <c r="D65" t="s">
        <v>1107</v>
      </c>
    </row>
    <row r="66" spans="2:12">
      <c r="B66" t="s">
        <v>26</v>
      </c>
      <c r="C66">
        <v>102399</v>
      </c>
      <c r="D66" s="3">
        <v>107559</v>
      </c>
      <c r="L66" s="1">
        <f t="shared" ref="L66" si="2">SUM(C66:K66)</f>
        <v>209958</v>
      </c>
    </row>
    <row r="67" spans="2:12">
      <c r="D67" t="s">
        <v>1113</v>
      </c>
    </row>
    <row r="68" spans="2:12">
      <c r="B68" t="s">
        <v>245</v>
      </c>
      <c r="C68">
        <v>90169</v>
      </c>
      <c r="D68">
        <v>17257</v>
      </c>
      <c r="L68" s="1">
        <f t="shared" ref="L68" si="3">SUM(C68:K68)</f>
        <v>107426</v>
      </c>
    </row>
    <row r="69" spans="2:12">
      <c r="D69" s="2" t="s">
        <v>744</v>
      </c>
    </row>
    <row r="70" spans="2:12">
      <c r="B70" t="s">
        <v>246</v>
      </c>
      <c r="C70">
        <v>89254.5</v>
      </c>
      <c r="D70">
        <v>96637</v>
      </c>
      <c r="L70" s="1">
        <f t="shared" ref="L70:L132" si="4">SUM(C70:K70)</f>
        <v>185891.5</v>
      </c>
    </row>
    <row r="71" spans="2:12">
      <c r="D71" t="s">
        <v>1107</v>
      </c>
    </row>
    <row r="72" spans="2:12">
      <c r="B72" t="s">
        <v>28</v>
      </c>
      <c r="C72">
        <v>127239</v>
      </c>
      <c r="D72" s="2">
        <v>98307</v>
      </c>
      <c r="L72" s="1">
        <f t="shared" si="4"/>
        <v>225546</v>
      </c>
    </row>
    <row r="73" spans="2:12">
      <c r="D73" s="2" t="s">
        <v>744</v>
      </c>
    </row>
    <row r="74" spans="2:12">
      <c r="B74" t="s">
        <v>333</v>
      </c>
      <c r="C74">
        <v>128508.5</v>
      </c>
      <c r="D74">
        <v>133874</v>
      </c>
      <c r="L74" s="1">
        <f t="shared" si="4"/>
        <v>262382.5</v>
      </c>
    </row>
    <row r="75" spans="2:12">
      <c r="D75" t="s">
        <v>1107</v>
      </c>
      <c r="E75" t="s">
        <v>1114</v>
      </c>
    </row>
    <row r="76" spans="2:12">
      <c r="B76" t="s">
        <v>27</v>
      </c>
      <c r="C76">
        <v>78273</v>
      </c>
      <c r="D76" s="2">
        <v>100464</v>
      </c>
      <c r="E76">
        <v>10900</v>
      </c>
      <c r="L76" s="1">
        <f t="shared" si="4"/>
        <v>189637</v>
      </c>
    </row>
    <row r="77" spans="2:12">
      <c r="D77" t="s">
        <v>1107</v>
      </c>
    </row>
    <row r="78" spans="2:12">
      <c r="B78" t="s">
        <v>1115</v>
      </c>
      <c r="C78">
        <v>78155</v>
      </c>
      <c r="D78" s="1">
        <v>74541</v>
      </c>
      <c r="L78" s="1">
        <f t="shared" si="4"/>
        <v>152696</v>
      </c>
    </row>
    <row r="79" spans="2:12">
      <c r="D79" s="2" t="s">
        <v>843</v>
      </c>
      <c r="E79" t="s">
        <v>1116</v>
      </c>
    </row>
    <row r="80" spans="2:12">
      <c r="B80" s="2" t="s">
        <v>649</v>
      </c>
      <c r="C80" s="1">
        <v>78260.5</v>
      </c>
      <c r="D80" s="1">
        <v>97221</v>
      </c>
      <c r="E80">
        <v>9247</v>
      </c>
      <c r="L80" s="1">
        <f t="shared" si="4"/>
        <v>184728.5</v>
      </c>
    </row>
    <row r="81" spans="2:12">
      <c r="D81" t="s">
        <v>779</v>
      </c>
    </row>
    <row r="82" spans="2:12">
      <c r="B82" s="2" t="s">
        <v>378</v>
      </c>
      <c r="C82">
        <v>61188</v>
      </c>
      <c r="D82">
        <v>16338</v>
      </c>
      <c r="L82" s="1">
        <f t="shared" si="4"/>
        <v>77526</v>
      </c>
    </row>
    <row r="83" spans="2:12">
      <c r="D83" s="2" t="s">
        <v>744</v>
      </c>
    </row>
    <row r="84" spans="2:12">
      <c r="B84" t="s">
        <v>395</v>
      </c>
      <c r="C84" s="1">
        <v>83700.5</v>
      </c>
      <c r="D84">
        <v>84476</v>
      </c>
      <c r="L84" s="1">
        <f t="shared" si="4"/>
        <v>168176.5</v>
      </c>
    </row>
    <row r="85" spans="2:12">
      <c r="C85" s="2"/>
      <c r="D85" s="2" t="s">
        <v>1118</v>
      </c>
    </row>
    <row r="86" spans="2:12">
      <c r="B86" t="s">
        <v>396</v>
      </c>
      <c r="C86" s="1">
        <v>76165.5</v>
      </c>
      <c r="D86">
        <v>65888</v>
      </c>
      <c r="L86" s="1">
        <f t="shared" si="4"/>
        <v>142053.5</v>
      </c>
    </row>
    <row r="87" spans="2:12">
      <c r="C87" s="2"/>
      <c r="D87" s="2" t="s">
        <v>1119</v>
      </c>
    </row>
    <row r="88" spans="2:12">
      <c r="B88" t="s">
        <v>397</v>
      </c>
      <c r="C88" s="1">
        <v>71541.5</v>
      </c>
      <c r="D88">
        <v>70123</v>
      </c>
      <c r="L88" s="1">
        <f t="shared" si="4"/>
        <v>141664.5</v>
      </c>
    </row>
    <row r="89" spans="2:12">
      <c r="C89" t="s">
        <v>737</v>
      </c>
      <c r="D89" s="2" t="s">
        <v>744</v>
      </c>
    </row>
    <row r="90" spans="2:12">
      <c r="B90" s="2" t="s">
        <v>844</v>
      </c>
      <c r="C90">
        <v>65317</v>
      </c>
      <c r="D90">
        <v>85368.5</v>
      </c>
      <c r="L90" s="1">
        <f t="shared" si="4"/>
        <v>150685.5</v>
      </c>
    </row>
    <row r="91" spans="2:12">
      <c r="C91" t="s">
        <v>737</v>
      </c>
      <c r="D91" s="2" t="s">
        <v>843</v>
      </c>
    </row>
    <row r="92" spans="2:12">
      <c r="B92" s="2" t="s">
        <v>437</v>
      </c>
      <c r="C92">
        <v>58128.5</v>
      </c>
      <c r="D92">
        <v>37341</v>
      </c>
      <c r="L92" s="1">
        <f t="shared" si="4"/>
        <v>95469.5</v>
      </c>
    </row>
    <row r="93" spans="2:12">
      <c r="C93" t="s">
        <v>737</v>
      </c>
      <c r="D93" t="s">
        <v>1107</v>
      </c>
    </row>
    <row r="94" spans="2:12">
      <c r="B94" s="2" t="s">
        <v>30</v>
      </c>
      <c r="C94">
        <v>54135.5</v>
      </c>
      <c r="D94" s="3">
        <v>98991</v>
      </c>
      <c r="L94" s="1">
        <f t="shared" si="4"/>
        <v>153126.5</v>
      </c>
    </row>
    <row r="95" spans="2:12">
      <c r="D95" t="s">
        <v>842</v>
      </c>
      <c r="E95" t="s">
        <v>1077</v>
      </c>
    </row>
    <row r="96" spans="2:12">
      <c r="B96" t="s">
        <v>29</v>
      </c>
      <c r="C96" s="3">
        <v>100525</v>
      </c>
      <c r="D96" s="3">
        <v>15565</v>
      </c>
      <c r="E96" s="3">
        <v>13380</v>
      </c>
      <c r="L96" s="1">
        <f t="shared" si="4"/>
        <v>129470</v>
      </c>
    </row>
    <row r="97" spans="2:12">
      <c r="C97" s="1"/>
      <c r="D97" s="1" t="s">
        <v>779</v>
      </c>
      <c r="E97" s="1"/>
    </row>
    <row r="98" spans="2:12">
      <c r="B98" t="s">
        <v>31</v>
      </c>
      <c r="C98" s="3">
        <v>98045</v>
      </c>
      <c r="D98" s="1">
        <v>19205</v>
      </c>
      <c r="E98" s="1"/>
      <c r="L98" s="1">
        <f t="shared" si="4"/>
        <v>117250</v>
      </c>
    </row>
    <row r="99" spans="2:12">
      <c r="C99" s="1"/>
      <c r="D99" s="3" t="s">
        <v>842</v>
      </c>
      <c r="E99" s="3" t="s">
        <v>1131</v>
      </c>
    </row>
    <row r="100" spans="2:12">
      <c r="B100" t="s">
        <v>32</v>
      </c>
      <c r="C100" s="3">
        <v>102143</v>
      </c>
      <c r="D100" s="1">
        <v>47883</v>
      </c>
      <c r="E100" s="1">
        <v>24192</v>
      </c>
      <c r="L100" s="1">
        <f t="shared" si="4"/>
        <v>174218</v>
      </c>
    </row>
    <row r="101" spans="2:12">
      <c r="C101" s="1"/>
      <c r="D101" s="3" t="s">
        <v>744</v>
      </c>
      <c r="E101" s="1"/>
    </row>
    <row r="102" spans="2:12">
      <c r="B102" t="s">
        <v>33</v>
      </c>
      <c r="C102" s="3">
        <v>93915</v>
      </c>
      <c r="D102" s="1">
        <v>50019.5</v>
      </c>
      <c r="E102" s="1"/>
      <c r="L102" s="1">
        <f t="shared" si="4"/>
        <v>143934.5</v>
      </c>
    </row>
    <row r="103" spans="2:12">
      <c r="C103" s="1"/>
      <c r="D103" s="1"/>
      <c r="E103" s="1"/>
    </row>
    <row r="104" spans="2:12">
      <c r="B104" t="s">
        <v>34</v>
      </c>
      <c r="C104" s="1">
        <v>91642</v>
      </c>
      <c r="D104" s="1"/>
      <c r="E104" s="1"/>
      <c r="L104" s="1">
        <f t="shared" si="4"/>
        <v>91642</v>
      </c>
    </row>
    <row r="105" spans="2:12">
      <c r="C105" s="1"/>
      <c r="D105" s="1" t="s">
        <v>1405</v>
      </c>
      <c r="E105" s="1"/>
    </row>
    <row r="106" spans="2:12">
      <c r="B106" t="s">
        <v>35</v>
      </c>
      <c r="C106" s="1">
        <v>87820</v>
      </c>
      <c r="D106" s="1">
        <v>27109</v>
      </c>
      <c r="E106" s="1"/>
      <c r="L106" s="1">
        <f t="shared" si="4"/>
        <v>114929</v>
      </c>
    </row>
    <row r="107" spans="2:12">
      <c r="C107" s="1"/>
      <c r="D107" s="1" t="s">
        <v>1132</v>
      </c>
      <c r="E107" s="1"/>
    </row>
    <row r="108" spans="2:12">
      <c r="B108" t="s">
        <v>36</v>
      </c>
      <c r="C108" s="1">
        <v>88200</v>
      </c>
      <c r="D108">
        <v>46646</v>
      </c>
      <c r="L108" s="1">
        <f t="shared" si="4"/>
        <v>134846</v>
      </c>
    </row>
    <row r="109" spans="2:12">
      <c r="C109" s="1"/>
      <c r="D109" s="2" t="s">
        <v>744</v>
      </c>
      <c r="E109" t="s">
        <v>1131</v>
      </c>
    </row>
    <row r="110" spans="2:12">
      <c r="B110" t="s">
        <v>37</v>
      </c>
      <c r="C110" s="1">
        <v>88139</v>
      </c>
      <c r="D110">
        <v>75519.5</v>
      </c>
      <c r="E110" s="1">
        <v>14571</v>
      </c>
      <c r="L110" s="1">
        <f t="shared" si="4"/>
        <v>178229.5</v>
      </c>
    </row>
    <row r="111" spans="2:12">
      <c r="C111" s="1"/>
      <c r="D111" t="s">
        <v>1133</v>
      </c>
    </row>
    <row r="112" spans="2:12">
      <c r="B112" t="s">
        <v>38</v>
      </c>
      <c r="C112" s="1">
        <v>88996</v>
      </c>
      <c r="D112">
        <v>14551</v>
      </c>
      <c r="L112" s="1">
        <f t="shared" si="4"/>
        <v>103547</v>
      </c>
    </row>
    <row r="113" spans="2:12">
      <c r="C113" s="1"/>
    </row>
    <row r="114" spans="2:12">
      <c r="B114" t="s">
        <v>39</v>
      </c>
      <c r="C114" s="1">
        <v>88213</v>
      </c>
      <c r="L114" s="1">
        <f t="shared" si="4"/>
        <v>88213</v>
      </c>
    </row>
    <row r="115" spans="2:12">
      <c r="C115" s="1"/>
      <c r="D115" s="2" t="s">
        <v>744</v>
      </c>
    </row>
    <row r="116" spans="2:12">
      <c r="B116" t="s">
        <v>41</v>
      </c>
      <c r="C116" s="3">
        <v>87879</v>
      </c>
      <c r="D116">
        <v>26802</v>
      </c>
      <c r="L116" s="1">
        <f t="shared" si="4"/>
        <v>114681</v>
      </c>
    </row>
    <row r="117" spans="2:12">
      <c r="C117" s="1"/>
      <c r="D117" s="2" t="s">
        <v>744</v>
      </c>
    </row>
    <row r="118" spans="2:12">
      <c r="B118" t="s">
        <v>42</v>
      </c>
      <c r="C118" s="3">
        <v>85957</v>
      </c>
      <c r="D118">
        <v>25961</v>
      </c>
      <c r="L118" s="1">
        <f t="shared" si="4"/>
        <v>111918</v>
      </c>
    </row>
    <row r="119" spans="2:12">
      <c r="C119" s="2"/>
      <c r="D119" s="2" t="s">
        <v>1134</v>
      </c>
    </row>
    <row r="120" spans="2:12">
      <c r="B120" s="1" t="s">
        <v>552</v>
      </c>
      <c r="C120" s="1">
        <v>108622</v>
      </c>
      <c r="D120">
        <v>16120</v>
      </c>
      <c r="L120" s="1">
        <f t="shared" si="4"/>
        <v>124742</v>
      </c>
    </row>
    <row r="122" spans="2:12">
      <c r="B122" s="1" t="s">
        <v>581</v>
      </c>
      <c r="C122" s="1">
        <v>84395.5</v>
      </c>
      <c r="L122" s="1">
        <f t="shared" si="4"/>
        <v>84395.5</v>
      </c>
    </row>
    <row r="123" spans="2:12">
      <c r="D123" s="2" t="s">
        <v>843</v>
      </c>
    </row>
    <row r="124" spans="2:12">
      <c r="B124" s="3" t="s">
        <v>597</v>
      </c>
      <c r="C124" s="1">
        <v>81563.5</v>
      </c>
      <c r="D124">
        <v>43488</v>
      </c>
      <c r="L124" s="1">
        <f t="shared" si="4"/>
        <v>125051.5</v>
      </c>
    </row>
    <row r="125" spans="2:12">
      <c r="D125" s="2" t="s">
        <v>843</v>
      </c>
      <c r="E125" s="2" t="s">
        <v>1107</v>
      </c>
    </row>
    <row r="126" spans="2:12">
      <c r="B126" s="3" t="s">
        <v>61</v>
      </c>
      <c r="C126" s="1">
        <v>75393</v>
      </c>
      <c r="D126">
        <v>13586</v>
      </c>
      <c r="E126">
        <v>66019</v>
      </c>
      <c r="L126" s="1">
        <f t="shared" si="4"/>
        <v>154998</v>
      </c>
    </row>
    <row r="128" spans="2:12">
      <c r="B128" s="1" t="s">
        <v>745</v>
      </c>
      <c r="C128" s="1">
        <v>64276.5</v>
      </c>
      <c r="L128" s="1">
        <f t="shared" si="4"/>
        <v>64276.5</v>
      </c>
    </row>
    <row r="129" spans="2:12">
      <c r="D129" t="s">
        <v>1107</v>
      </c>
      <c r="E129" s="2" t="s">
        <v>843</v>
      </c>
    </row>
    <row r="130" spans="2:12">
      <c r="B130" s="1" t="s">
        <v>88</v>
      </c>
      <c r="C130" s="1">
        <v>63547.5</v>
      </c>
      <c r="D130">
        <v>49474</v>
      </c>
      <c r="E130">
        <v>42165</v>
      </c>
      <c r="L130" s="1">
        <f t="shared" si="4"/>
        <v>155186.5</v>
      </c>
    </row>
    <row r="132" spans="2:12">
      <c r="B132" s="3" t="s">
        <v>613</v>
      </c>
      <c r="C132" s="1">
        <v>55602</v>
      </c>
      <c r="L132" s="1">
        <f t="shared" si="4"/>
        <v>55602</v>
      </c>
    </row>
    <row r="133" spans="2:12">
      <c r="D133" t="s">
        <v>1107</v>
      </c>
    </row>
    <row r="134" spans="2:12">
      <c r="B134" s="3" t="s">
        <v>43</v>
      </c>
      <c r="C134" s="1">
        <v>55688</v>
      </c>
      <c r="D134" s="3">
        <v>85926</v>
      </c>
      <c r="L134" s="1">
        <f t="shared" ref="L134:L196" si="5">SUM(C134:K134)</f>
        <v>141614</v>
      </c>
    </row>
    <row r="135" spans="2:12">
      <c r="D135" t="s">
        <v>1136</v>
      </c>
    </row>
    <row r="136" spans="2:12">
      <c r="B136" s="2" t="s">
        <v>582</v>
      </c>
      <c r="C136" s="1">
        <v>55333</v>
      </c>
      <c r="D136">
        <v>16036</v>
      </c>
      <c r="L136" s="1">
        <f t="shared" si="5"/>
        <v>71369</v>
      </c>
    </row>
    <row r="137" spans="2:12">
      <c r="D137" s="2" t="s">
        <v>843</v>
      </c>
    </row>
    <row r="138" spans="2:12">
      <c r="B138" s="2" t="s">
        <v>1135</v>
      </c>
      <c r="C138" s="1">
        <v>68577</v>
      </c>
      <c r="D138">
        <v>21920</v>
      </c>
      <c r="L138" s="1">
        <f t="shared" si="5"/>
        <v>90497</v>
      </c>
    </row>
    <row r="139" spans="2:12">
      <c r="D139" s="2" t="s">
        <v>744</v>
      </c>
    </row>
    <row r="140" spans="2:12">
      <c r="B140" t="s">
        <v>584</v>
      </c>
      <c r="C140">
        <v>123311</v>
      </c>
      <c r="D140">
        <v>40832</v>
      </c>
      <c r="L140" s="1">
        <f t="shared" si="5"/>
        <v>164143</v>
      </c>
    </row>
    <row r="142" spans="2:12">
      <c r="B142" s="2" t="s">
        <v>650</v>
      </c>
      <c r="C142">
        <v>66184</v>
      </c>
      <c r="L142" s="1">
        <f t="shared" si="5"/>
        <v>66184</v>
      </c>
    </row>
    <row r="143" spans="2:12">
      <c r="D143" s="2" t="s">
        <v>1139</v>
      </c>
    </row>
    <row r="144" spans="2:12">
      <c r="B144" s="2" t="s">
        <v>651</v>
      </c>
      <c r="C144">
        <v>62815</v>
      </c>
      <c r="D144">
        <v>49525.5</v>
      </c>
      <c r="L144" s="1">
        <f t="shared" si="5"/>
        <v>112340.5</v>
      </c>
    </row>
    <row r="145" spans="2:12">
      <c r="D145" t="s">
        <v>1140</v>
      </c>
      <c r="E145" t="s">
        <v>1141</v>
      </c>
    </row>
    <row r="146" spans="2:12">
      <c r="B146" s="2" t="s">
        <v>652</v>
      </c>
      <c r="C146" s="2">
        <v>53142</v>
      </c>
      <c r="D146" s="3">
        <v>37951</v>
      </c>
      <c r="E146">
        <v>21810</v>
      </c>
      <c r="L146" s="1">
        <f t="shared" si="5"/>
        <v>112903</v>
      </c>
    </row>
    <row r="147" spans="2:12">
      <c r="D147" s="2" t="s">
        <v>1142</v>
      </c>
    </row>
    <row r="148" spans="2:12">
      <c r="B148" s="2" t="s">
        <v>580</v>
      </c>
      <c r="C148">
        <v>52410</v>
      </c>
      <c r="D148">
        <v>76621</v>
      </c>
      <c r="L148" s="1">
        <f t="shared" si="5"/>
        <v>129031</v>
      </c>
    </row>
    <row r="150" spans="2:12">
      <c r="B150" t="s">
        <v>44</v>
      </c>
      <c r="C150" s="2">
        <v>83766</v>
      </c>
      <c r="L150" s="1">
        <f t="shared" si="5"/>
        <v>83766</v>
      </c>
    </row>
    <row r="151" spans="2:12">
      <c r="D151" s="2" t="s">
        <v>1143</v>
      </c>
      <c r="E151" t="s">
        <v>939</v>
      </c>
    </row>
    <row r="152" spans="2:12">
      <c r="B152" t="s">
        <v>46</v>
      </c>
      <c r="C152" s="2">
        <v>84189</v>
      </c>
      <c r="D152">
        <v>34058</v>
      </c>
      <c r="E152">
        <v>58418</v>
      </c>
      <c r="L152" s="1">
        <f t="shared" si="5"/>
        <v>176665</v>
      </c>
    </row>
    <row r="153" spans="2:12">
      <c r="D153" s="2" t="s">
        <v>744</v>
      </c>
    </row>
    <row r="154" spans="2:12">
      <c r="B154" t="s">
        <v>47</v>
      </c>
      <c r="C154" s="2">
        <v>80002</v>
      </c>
      <c r="D154">
        <v>41019.5</v>
      </c>
      <c r="L154" s="1">
        <f t="shared" si="5"/>
        <v>121021.5</v>
      </c>
    </row>
    <row r="156" spans="2:12">
      <c r="B156" t="s">
        <v>49</v>
      </c>
      <c r="C156" s="2">
        <v>78233</v>
      </c>
      <c r="L156" s="1">
        <f t="shared" si="5"/>
        <v>78233</v>
      </c>
    </row>
    <row r="157" spans="2:12">
      <c r="D157" t="s">
        <v>1144</v>
      </c>
    </row>
    <row r="158" spans="2:12">
      <c r="B158" t="s">
        <v>50</v>
      </c>
      <c r="C158" s="2">
        <v>75519</v>
      </c>
      <c r="D158">
        <v>23466</v>
      </c>
      <c r="L158" s="1">
        <f t="shared" si="5"/>
        <v>98985</v>
      </c>
    </row>
    <row r="160" spans="2:12">
      <c r="B160" t="s">
        <v>51</v>
      </c>
      <c r="C160">
        <v>74001</v>
      </c>
      <c r="L160" s="1">
        <f t="shared" si="5"/>
        <v>74001</v>
      </c>
    </row>
    <row r="162" spans="2:12">
      <c r="B162" t="s">
        <v>54</v>
      </c>
      <c r="C162" s="2">
        <v>70736</v>
      </c>
      <c r="L162" s="1">
        <f t="shared" si="5"/>
        <v>70736</v>
      </c>
    </row>
    <row r="164" spans="2:12">
      <c r="B164" t="s">
        <v>55</v>
      </c>
      <c r="C164" s="2">
        <v>69668</v>
      </c>
      <c r="L164" s="1">
        <f t="shared" si="5"/>
        <v>69668</v>
      </c>
    </row>
    <row r="165" spans="2:12">
      <c r="D165" t="s">
        <v>779</v>
      </c>
    </row>
    <row r="166" spans="2:12">
      <c r="B166" t="s">
        <v>56</v>
      </c>
      <c r="C166" s="2">
        <v>70661</v>
      </c>
      <c r="D166">
        <v>9273</v>
      </c>
      <c r="L166" s="1">
        <f t="shared" si="5"/>
        <v>79934</v>
      </c>
    </row>
    <row r="168" spans="2:12">
      <c r="B168" t="s">
        <v>57</v>
      </c>
      <c r="C168" s="2">
        <v>76156</v>
      </c>
      <c r="L168" s="1">
        <f t="shared" si="5"/>
        <v>76156</v>
      </c>
    </row>
    <row r="169" spans="2:12">
      <c r="D169" s="2" t="s">
        <v>843</v>
      </c>
    </row>
    <row r="170" spans="2:12">
      <c r="B170" t="s">
        <v>59</v>
      </c>
      <c r="C170" s="2">
        <v>65775</v>
      </c>
      <c r="D170">
        <v>42408</v>
      </c>
      <c r="L170" s="1">
        <f t="shared" si="5"/>
        <v>108183</v>
      </c>
    </row>
    <row r="171" spans="2:12">
      <c r="D171" s="2" t="s">
        <v>744</v>
      </c>
      <c r="E171" s="2" t="s">
        <v>1143</v>
      </c>
    </row>
    <row r="172" spans="2:12">
      <c r="B172" t="s">
        <v>62</v>
      </c>
      <c r="C172" s="2">
        <v>67206</v>
      </c>
      <c r="D172">
        <v>45618</v>
      </c>
      <c r="E172">
        <v>28416.5</v>
      </c>
      <c r="L172" s="1">
        <f t="shared" si="5"/>
        <v>141240.5</v>
      </c>
    </row>
    <row r="173" spans="2:12">
      <c r="C173" s="2" t="s">
        <v>735</v>
      </c>
      <c r="D173" s="2" t="s">
        <v>758</v>
      </c>
      <c r="E173" s="2" t="s">
        <v>939</v>
      </c>
      <c r="F173" s="2" t="s">
        <v>1013</v>
      </c>
      <c r="G173" t="s">
        <v>779</v>
      </c>
    </row>
    <row r="174" spans="2:12">
      <c r="B174" t="s">
        <v>1145</v>
      </c>
      <c r="C174">
        <v>47580</v>
      </c>
      <c r="D174">
        <v>34023.5</v>
      </c>
      <c r="E174">
        <v>43988</v>
      </c>
      <c r="F174">
        <v>26707</v>
      </c>
      <c r="G174">
        <v>14993.5</v>
      </c>
      <c r="L174" s="1">
        <f t="shared" si="5"/>
        <v>167292</v>
      </c>
    </row>
    <row r="176" spans="2:12">
      <c r="B176" s="2" t="s">
        <v>247</v>
      </c>
      <c r="C176">
        <v>70176.5</v>
      </c>
      <c r="L176" s="1">
        <f t="shared" si="5"/>
        <v>70176.5</v>
      </c>
    </row>
    <row r="178" spans="2:12">
      <c r="B178" s="2" t="s">
        <v>248</v>
      </c>
      <c r="C178">
        <v>68294</v>
      </c>
      <c r="L178" s="1">
        <f t="shared" si="5"/>
        <v>68294</v>
      </c>
    </row>
    <row r="180" spans="2:12">
      <c r="B180" s="2" t="s">
        <v>249</v>
      </c>
      <c r="C180">
        <v>108791</v>
      </c>
      <c r="L180" s="1">
        <f t="shared" si="5"/>
        <v>108791</v>
      </c>
    </row>
    <row r="181" spans="2:12">
      <c r="D181" s="2" t="s">
        <v>1107</v>
      </c>
    </row>
    <row r="182" spans="2:12">
      <c r="B182" s="2" t="s">
        <v>69</v>
      </c>
      <c r="C182">
        <v>64157.5</v>
      </c>
      <c r="D182">
        <v>55287</v>
      </c>
      <c r="L182" s="1">
        <f t="shared" si="5"/>
        <v>119444.5</v>
      </c>
    </row>
    <row r="183" spans="2:12">
      <c r="D183" t="s">
        <v>779</v>
      </c>
    </row>
    <row r="184" spans="2:12">
      <c r="B184" s="2" t="s">
        <v>250</v>
      </c>
      <c r="C184">
        <v>59109.5</v>
      </c>
      <c r="D184">
        <v>17440</v>
      </c>
      <c r="L184" s="1">
        <f t="shared" si="5"/>
        <v>76549.5</v>
      </c>
    </row>
    <row r="185" spans="2:12">
      <c r="D185" s="2" t="s">
        <v>1107</v>
      </c>
    </row>
    <row r="186" spans="2:12">
      <c r="B186" s="2" t="s">
        <v>96</v>
      </c>
      <c r="C186">
        <v>47238.5</v>
      </c>
      <c r="D186">
        <v>36274</v>
      </c>
      <c r="L186" s="1">
        <f t="shared" si="5"/>
        <v>83512.5</v>
      </c>
    </row>
    <row r="187" spans="2:12">
      <c r="D187" s="2" t="s">
        <v>1105</v>
      </c>
    </row>
    <row r="188" spans="2:12">
      <c r="B188" s="2" t="s">
        <v>290</v>
      </c>
      <c r="C188">
        <v>53557.5</v>
      </c>
      <c r="D188">
        <v>59426</v>
      </c>
      <c r="L188" s="1">
        <f t="shared" si="5"/>
        <v>112983.5</v>
      </c>
    </row>
    <row r="189" spans="2:12">
      <c r="D189" s="2" t="s">
        <v>1107</v>
      </c>
    </row>
    <row r="190" spans="2:12">
      <c r="B190" s="2" t="s">
        <v>65</v>
      </c>
      <c r="C190">
        <v>43199</v>
      </c>
      <c r="D190">
        <v>59596</v>
      </c>
      <c r="L190" s="1">
        <f t="shared" si="5"/>
        <v>102795</v>
      </c>
    </row>
    <row r="191" spans="2:12">
      <c r="D191" s="2" t="s">
        <v>1107</v>
      </c>
    </row>
    <row r="192" spans="2:12">
      <c r="B192" s="2" t="s">
        <v>107</v>
      </c>
      <c r="C192">
        <v>41958</v>
      </c>
      <c r="D192">
        <v>36584</v>
      </c>
      <c r="L192" s="1">
        <f t="shared" si="5"/>
        <v>78542</v>
      </c>
    </row>
    <row r="193" spans="2:12">
      <c r="C193" s="2" t="s">
        <v>736</v>
      </c>
      <c r="D193" s="2" t="s">
        <v>1105</v>
      </c>
      <c r="E193" s="2" t="s">
        <v>1077</v>
      </c>
    </row>
    <row r="194" spans="2:12">
      <c r="B194" s="2" t="s">
        <v>1147</v>
      </c>
      <c r="C194">
        <v>37258</v>
      </c>
      <c r="D194">
        <v>22076.5</v>
      </c>
      <c r="E194">
        <v>16460.5</v>
      </c>
      <c r="L194" s="1">
        <f t="shared" si="5"/>
        <v>75795</v>
      </c>
    </row>
    <row r="195" spans="2:12">
      <c r="C195" s="2"/>
      <c r="D195" s="2" t="s">
        <v>1107</v>
      </c>
      <c r="E195" s="2" t="s">
        <v>1013</v>
      </c>
    </row>
    <row r="196" spans="2:12">
      <c r="B196" s="2" t="s">
        <v>334</v>
      </c>
      <c r="C196">
        <v>66233.5</v>
      </c>
      <c r="D196">
        <v>13786</v>
      </c>
      <c r="E196">
        <v>53736.5</v>
      </c>
      <c r="L196" s="1">
        <f t="shared" si="5"/>
        <v>133756</v>
      </c>
    </row>
    <row r="198" spans="2:12">
      <c r="B198" s="2" t="s">
        <v>335</v>
      </c>
      <c r="C198">
        <v>61579.5</v>
      </c>
      <c r="L198" s="1">
        <f t="shared" ref="L198:L260" si="6">SUM(C198:K198)</f>
        <v>61579.5</v>
      </c>
    </row>
    <row r="200" spans="2:12">
      <c r="B200" s="2" t="s">
        <v>337</v>
      </c>
      <c r="C200">
        <v>57623</v>
      </c>
      <c r="L200" s="1">
        <f t="shared" si="6"/>
        <v>57623</v>
      </c>
    </row>
    <row r="202" spans="2:12">
      <c r="B202" s="2" t="s">
        <v>336</v>
      </c>
      <c r="C202">
        <v>56475.5</v>
      </c>
      <c r="L202" s="1">
        <f t="shared" si="6"/>
        <v>56475.5</v>
      </c>
    </row>
    <row r="203" spans="2:12">
      <c r="D203" t="s">
        <v>1013</v>
      </c>
    </row>
    <row r="204" spans="2:12">
      <c r="B204" s="2" t="s">
        <v>338</v>
      </c>
      <c r="C204">
        <v>55311.5</v>
      </c>
      <c r="D204">
        <v>51357</v>
      </c>
      <c r="L204" s="1">
        <f t="shared" si="6"/>
        <v>106668.5</v>
      </c>
    </row>
    <row r="205" spans="2:12">
      <c r="D205" s="2" t="s">
        <v>939</v>
      </c>
    </row>
    <row r="206" spans="2:12">
      <c r="B206" s="2" t="s">
        <v>251</v>
      </c>
      <c r="C206">
        <v>45026</v>
      </c>
      <c r="D206">
        <v>47915</v>
      </c>
      <c r="L206" s="1">
        <f t="shared" si="6"/>
        <v>92941</v>
      </c>
    </row>
    <row r="207" spans="2:12">
      <c r="D207" t="s">
        <v>779</v>
      </c>
      <c r="E207" s="2" t="s">
        <v>1013</v>
      </c>
    </row>
    <row r="208" spans="2:12">
      <c r="B208" s="2" t="s">
        <v>339</v>
      </c>
      <c r="C208">
        <v>42779</v>
      </c>
      <c r="D208">
        <v>10914</v>
      </c>
      <c r="E208">
        <v>13673</v>
      </c>
      <c r="L208" s="1">
        <f t="shared" si="6"/>
        <v>67366</v>
      </c>
    </row>
    <row r="209" spans="2:12">
      <c r="C209" s="2"/>
      <c r="D209" s="2" t="s">
        <v>1107</v>
      </c>
      <c r="E209" s="2" t="s">
        <v>1149</v>
      </c>
      <c r="F209" s="2" t="s">
        <v>1150</v>
      </c>
    </row>
    <row r="210" spans="2:12">
      <c r="B210" s="2" t="s">
        <v>110</v>
      </c>
      <c r="C210">
        <v>58702</v>
      </c>
      <c r="D210">
        <v>35294</v>
      </c>
      <c r="E210">
        <v>24187</v>
      </c>
      <c r="F210">
        <v>21852</v>
      </c>
      <c r="L210" s="1">
        <f t="shared" si="6"/>
        <v>140035</v>
      </c>
    </row>
    <row r="211" spans="2:12">
      <c r="D211" s="2" t="s">
        <v>1152</v>
      </c>
    </row>
    <row r="212" spans="2:12">
      <c r="B212" s="2" t="s">
        <v>1151</v>
      </c>
      <c r="C212">
        <v>37271</v>
      </c>
      <c r="D212">
        <v>36290</v>
      </c>
      <c r="L212" s="1">
        <f t="shared" si="6"/>
        <v>73561</v>
      </c>
    </row>
    <row r="213" spans="2:12">
      <c r="D213" s="2" t="s">
        <v>843</v>
      </c>
    </row>
    <row r="214" spans="2:12">
      <c r="B214" s="3" t="s">
        <v>568</v>
      </c>
      <c r="C214">
        <v>52598</v>
      </c>
      <c r="D214">
        <v>39300</v>
      </c>
      <c r="L214" s="1">
        <f t="shared" si="6"/>
        <v>91898</v>
      </c>
    </row>
    <row r="215" spans="2:12">
      <c r="D215" s="2" t="s">
        <v>843</v>
      </c>
    </row>
    <row r="216" spans="2:12">
      <c r="B216" s="3" t="s">
        <v>614</v>
      </c>
      <c r="C216">
        <v>50924</v>
      </c>
      <c r="D216">
        <v>37926</v>
      </c>
      <c r="L216" s="1">
        <f t="shared" si="6"/>
        <v>88850</v>
      </c>
    </row>
    <row r="217" spans="2:12">
      <c r="D217" s="2" t="s">
        <v>1107</v>
      </c>
    </row>
    <row r="218" spans="2:12">
      <c r="B218" s="2" t="s">
        <v>136</v>
      </c>
      <c r="C218">
        <v>49461.5</v>
      </c>
      <c r="D218">
        <v>31071</v>
      </c>
      <c r="L218" s="1">
        <f t="shared" si="6"/>
        <v>80532.5</v>
      </c>
    </row>
    <row r="219" spans="2:12">
      <c r="D219" s="2" t="s">
        <v>1153</v>
      </c>
    </row>
    <row r="220" spans="2:12">
      <c r="B220" s="2" t="s">
        <v>1154</v>
      </c>
      <c r="C220">
        <v>64985</v>
      </c>
      <c r="D220">
        <v>48172.5</v>
      </c>
      <c r="L220" s="1">
        <f t="shared" si="6"/>
        <v>113157.5</v>
      </c>
    </row>
    <row r="221" spans="2:12">
      <c r="D221" s="2" t="s">
        <v>743</v>
      </c>
      <c r="E221" s="2" t="s">
        <v>843</v>
      </c>
    </row>
    <row r="222" spans="2:12">
      <c r="B222" s="2" t="s">
        <v>425</v>
      </c>
      <c r="C222">
        <v>50963</v>
      </c>
      <c r="D222">
        <v>19538</v>
      </c>
      <c r="E222" s="1">
        <v>25803</v>
      </c>
      <c r="F222" t="s">
        <v>1161</v>
      </c>
      <c r="L222" s="1">
        <f t="shared" si="6"/>
        <v>96304</v>
      </c>
    </row>
    <row r="223" spans="2:12">
      <c r="D223" s="2" t="s">
        <v>843</v>
      </c>
    </row>
    <row r="224" spans="2:12">
      <c r="B224" s="2" t="s">
        <v>583</v>
      </c>
      <c r="C224">
        <v>46754.5</v>
      </c>
      <c r="D224">
        <v>32744</v>
      </c>
      <c r="L224" s="1">
        <f t="shared" si="6"/>
        <v>79498.5</v>
      </c>
    </row>
    <row r="225" spans="2:12">
      <c r="D225" s="2" t="s">
        <v>1156</v>
      </c>
    </row>
    <row r="226" spans="2:12">
      <c r="B226" s="2" t="s">
        <v>598</v>
      </c>
      <c r="C226">
        <v>45630</v>
      </c>
      <c r="D226">
        <v>22586</v>
      </c>
      <c r="L226" s="1">
        <f t="shared" si="6"/>
        <v>68216</v>
      </c>
    </row>
    <row r="227" spans="2:12">
      <c r="D227" s="2" t="s">
        <v>1155</v>
      </c>
    </row>
    <row r="228" spans="2:12">
      <c r="B228" s="2" t="s">
        <v>555</v>
      </c>
      <c r="C228">
        <v>43246.5</v>
      </c>
      <c r="D228">
        <v>36122</v>
      </c>
      <c r="L228" s="1">
        <f t="shared" si="6"/>
        <v>79368.5</v>
      </c>
    </row>
    <row r="229" spans="2:12">
      <c r="D229" t="s">
        <v>1157</v>
      </c>
      <c r="E229" s="2" t="s">
        <v>1158</v>
      </c>
    </row>
    <row r="230" spans="2:12">
      <c r="B230" s="2" t="s">
        <v>604</v>
      </c>
      <c r="C230">
        <v>41715</v>
      </c>
      <c r="D230" s="2">
        <v>34341</v>
      </c>
      <c r="E230">
        <v>27488.5</v>
      </c>
      <c r="L230" s="1">
        <f t="shared" si="6"/>
        <v>103544.5</v>
      </c>
    </row>
    <row r="231" spans="2:12">
      <c r="D231" s="2" t="s">
        <v>843</v>
      </c>
      <c r="E231" s="2" t="s">
        <v>1181</v>
      </c>
    </row>
    <row r="232" spans="2:12">
      <c r="B232" s="2" t="s">
        <v>75</v>
      </c>
      <c r="C232">
        <v>53952</v>
      </c>
      <c r="D232">
        <v>35124</v>
      </c>
      <c r="E232">
        <v>17340</v>
      </c>
      <c r="L232" s="1">
        <f t="shared" si="6"/>
        <v>106416</v>
      </c>
    </row>
    <row r="233" spans="2:12">
      <c r="D233" s="2" t="s">
        <v>843</v>
      </c>
    </row>
    <row r="234" spans="2:12">
      <c r="B234" t="s">
        <v>79</v>
      </c>
      <c r="C234">
        <v>54704</v>
      </c>
      <c r="D234">
        <v>15353</v>
      </c>
      <c r="L234" s="1">
        <f t="shared" si="6"/>
        <v>70057</v>
      </c>
    </row>
    <row r="235" spans="2:12">
      <c r="D235" s="2" t="s">
        <v>843</v>
      </c>
    </row>
    <row r="236" spans="2:12">
      <c r="B236" t="s">
        <v>92</v>
      </c>
      <c r="C236">
        <v>48054</v>
      </c>
      <c r="D236">
        <v>28773</v>
      </c>
      <c r="L236" s="1">
        <f t="shared" si="6"/>
        <v>76827</v>
      </c>
    </row>
    <row r="237" spans="2:12">
      <c r="D237" s="2" t="s">
        <v>744</v>
      </c>
    </row>
    <row r="238" spans="2:12">
      <c r="B238" t="s">
        <v>98</v>
      </c>
      <c r="C238">
        <v>42719</v>
      </c>
      <c r="D238">
        <v>18192</v>
      </c>
      <c r="L238" s="1">
        <f t="shared" si="6"/>
        <v>60911</v>
      </c>
    </row>
    <row r="240" spans="2:12">
      <c r="B240" t="s">
        <v>63</v>
      </c>
      <c r="C240">
        <v>61426</v>
      </c>
      <c r="L240" s="1">
        <f t="shared" si="6"/>
        <v>61426</v>
      </c>
    </row>
    <row r="242" spans="2:12">
      <c r="B242" t="s">
        <v>67</v>
      </c>
      <c r="C242">
        <v>58306</v>
      </c>
      <c r="L242" s="1">
        <f t="shared" si="6"/>
        <v>58306</v>
      </c>
    </row>
    <row r="243" spans="2:12">
      <c r="D243" s="2" t="s">
        <v>744</v>
      </c>
      <c r="E243" t="s">
        <v>1165</v>
      </c>
    </row>
    <row r="244" spans="2:12">
      <c r="B244" s="2" t="s">
        <v>68</v>
      </c>
      <c r="C244">
        <v>56939</v>
      </c>
      <c r="D244">
        <v>28910.5</v>
      </c>
      <c r="E244">
        <v>9239</v>
      </c>
      <c r="L244" s="1">
        <f t="shared" si="6"/>
        <v>95088.5</v>
      </c>
    </row>
    <row r="246" spans="2:12">
      <c r="B246" t="s">
        <v>289</v>
      </c>
      <c r="C246">
        <v>54555</v>
      </c>
      <c r="L246" s="1">
        <f t="shared" si="6"/>
        <v>54555</v>
      </c>
    </row>
    <row r="247" spans="2:12">
      <c r="C247" s="2" t="s">
        <v>744</v>
      </c>
      <c r="D247" t="s">
        <v>842</v>
      </c>
      <c r="E247" t="s">
        <v>1165</v>
      </c>
    </row>
    <row r="248" spans="2:12">
      <c r="B248" t="s">
        <v>1166</v>
      </c>
      <c r="C248">
        <v>29516</v>
      </c>
      <c r="D248">
        <v>8773</v>
      </c>
      <c r="E248">
        <v>8555</v>
      </c>
      <c r="L248" s="1">
        <f t="shared" si="6"/>
        <v>46844</v>
      </c>
    </row>
    <row r="249" spans="2:12">
      <c r="C249" t="s">
        <v>744</v>
      </c>
      <c r="D249" s="2" t="s">
        <v>843</v>
      </c>
      <c r="E249" s="2" t="s">
        <v>587</v>
      </c>
    </row>
    <row r="250" spans="2:12">
      <c r="B250" t="s">
        <v>572</v>
      </c>
      <c r="C250">
        <v>32801</v>
      </c>
      <c r="D250">
        <v>26010</v>
      </c>
      <c r="E250">
        <v>34092.5</v>
      </c>
      <c r="L250" s="1">
        <f t="shared" si="6"/>
        <v>92903.5</v>
      </c>
    </row>
    <row r="251" spans="2:12">
      <c r="D251" s="2" t="s">
        <v>1176</v>
      </c>
      <c r="E251" t="s">
        <v>1177</v>
      </c>
    </row>
    <row r="252" spans="2:12">
      <c r="B252" t="s">
        <v>1175</v>
      </c>
      <c r="C252" s="1">
        <v>30118</v>
      </c>
      <c r="D252" s="1">
        <v>14135</v>
      </c>
      <c r="E252">
        <v>7289</v>
      </c>
      <c r="L252" s="1">
        <f t="shared" si="6"/>
        <v>51542</v>
      </c>
    </row>
    <row r="253" spans="2:12">
      <c r="D253" t="s">
        <v>743</v>
      </c>
    </row>
    <row r="254" spans="2:12">
      <c r="B254" t="s">
        <v>1179</v>
      </c>
      <c r="C254">
        <v>31740</v>
      </c>
      <c r="D254">
        <v>22263.5</v>
      </c>
      <c r="L254" s="1">
        <f t="shared" si="6"/>
        <v>54003.5</v>
      </c>
    </row>
    <row r="255" spans="2:12">
      <c r="D255" t="s">
        <v>1180</v>
      </c>
    </row>
    <row r="256" spans="2:12">
      <c r="B256" t="s">
        <v>72</v>
      </c>
      <c r="C256" s="1">
        <v>54891</v>
      </c>
      <c r="D256">
        <v>3428</v>
      </c>
      <c r="L256" s="1">
        <f t="shared" si="6"/>
        <v>58319</v>
      </c>
    </row>
    <row r="257" spans="2:12">
      <c r="D257" t="s">
        <v>1213</v>
      </c>
    </row>
    <row r="258" spans="2:12">
      <c r="B258" t="s">
        <v>1212</v>
      </c>
      <c r="C258" s="3">
        <v>33583</v>
      </c>
      <c r="D258" s="3">
        <v>10735.5</v>
      </c>
      <c r="L258" s="1">
        <f t="shared" si="6"/>
        <v>44318.5</v>
      </c>
    </row>
    <row r="260" spans="2:12">
      <c r="B260" t="s">
        <v>1214</v>
      </c>
      <c r="C260" s="1">
        <v>66024</v>
      </c>
      <c r="D260">
        <v>14161.5</v>
      </c>
      <c r="L260" s="1">
        <f t="shared" si="6"/>
        <v>80185.5</v>
      </c>
    </row>
    <row r="261" spans="2:12">
      <c r="C261" t="s">
        <v>1107</v>
      </c>
      <c r="D261" t="s">
        <v>842</v>
      </c>
    </row>
    <row r="262" spans="2:12">
      <c r="B262" t="s">
        <v>1331</v>
      </c>
      <c r="C262">
        <v>47988</v>
      </c>
      <c r="D262">
        <v>11788</v>
      </c>
      <c r="L262" s="1">
        <f>SUM(C262:K262)</f>
        <v>59776</v>
      </c>
    </row>
    <row r="263" spans="2:12">
      <c r="C263" t="s">
        <v>1107</v>
      </c>
      <c r="D263" t="s">
        <v>1217</v>
      </c>
    </row>
    <row r="264" spans="2:12">
      <c r="B264" t="s">
        <v>1333</v>
      </c>
      <c r="C264">
        <v>50477</v>
      </c>
      <c r="D264">
        <v>9050.5</v>
      </c>
      <c r="L264" s="1">
        <f>SUM(C264:K264)</f>
        <v>59527.5</v>
      </c>
    </row>
    <row r="266" spans="2:12">
      <c r="B266" t="s">
        <v>746</v>
      </c>
      <c r="C266">
        <v>56580.5</v>
      </c>
      <c r="L266" s="1">
        <f>SUM(C266:K266)</f>
        <v>56580.5</v>
      </c>
    </row>
    <row r="268" spans="2:12">
      <c r="B268" t="s">
        <v>567</v>
      </c>
      <c r="C268">
        <v>52938.5</v>
      </c>
      <c r="L268" s="1">
        <f>SUM(C268:K268)</f>
        <v>52938.5</v>
      </c>
    </row>
    <row r="270" spans="2:12">
      <c r="B270" t="s">
        <v>615</v>
      </c>
      <c r="C270">
        <v>47977.5</v>
      </c>
      <c r="L270" s="1">
        <f>SUM(C270:K270)</f>
        <v>47977.5</v>
      </c>
    </row>
    <row r="272" spans="2:12">
      <c r="B272" t="s">
        <v>616</v>
      </c>
      <c r="C272">
        <v>47146.5</v>
      </c>
      <c r="L272" s="1">
        <f>SUM(C272:K272)</f>
        <v>47146.5</v>
      </c>
    </row>
    <row r="274" spans="2:12">
      <c r="B274" t="s">
        <v>1346</v>
      </c>
      <c r="C274">
        <v>44548.5</v>
      </c>
      <c r="L274" s="1">
        <f>SUM(C274:K274)</f>
        <v>44548.5</v>
      </c>
    </row>
    <row r="276" spans="2:12">
      <c r="B276" t="s">
        <v>570</v>
      </c>
      <c r="C276">
        <v>44484.5</v>
      </c>
      <c r="L276" s="1">
        <f>SUM(C276:K276)</f>
        <v>44484.5</v>
      </c>
    </row>
    <row r="277" spans="2:12">
      <c r="D277" t="s">
        <v>1165</v>
      </c>
    </row>
    <row r="278" spans="2:12">
      <c r="B278" t="s">
        <v>1401</v>
      </c>
      <c r="C278">
        <v>52252</v>
      </c>
      <c r="D278">
        <v>7990</v>
      </c>
      <c r="L278" s="1">
        <f>SUM(C278:K278)</f>
        <v>60242</v>
      </c>
    </row>
    <row r="279" spans="2:12">
      <c r="D279" t="s">
        <v>743</v>
      </c>
    </row>
    <row r="280" spans="2:12">
      <c r="B280" t="s">
        <v>1403</v>
      </c>
      <c r="C280">
        <v>52857</v>
      </c>
      <c r="D280">
        <v>12912.5</v>
      </c>
      <c r="L280" s="1">
        <f>SUM(C280:K280)</f>
        <v>65769.5</v>
      </c>
    </row>
    <row r="281" spans="2:12">
      <c r="C281" t="s">
        <v>743</v>
      </c>
      <c r="D281" t="s">
        <v>1404</v>
      </c>
      <c r="E281" t="s">
        <v>1132</v>
      </c>
    </row>
    <row r="282" spans="2:12">
      <c r="B282" t="s">
        <v>1172</v>
      </c>
      <c r="C282">
        <v>22783</v>
      </c>
      <c r="D282">
        <v>12773.5</v>
      </c>
      <c r="E282">
        <v>18127</v>
      </c>
      <c r="F282" t="s">
        <v>1408</v>
      </c>
      <c r="L282" s="1">
        <f>SUM(C282:K282)</f>
        <v>53683.5</v>
      </c>
    </row>
    <row r="283" spans="2:12">
      <c r="C283" t="s">
        <v>744</v>
      </c>
      <c r="D283" t="s">
        <v>843</v>
      </c>
    </row>
    <row r="284" spans="2:12">
      <c r="B284" t="s">
        <v>1412</v>
      </c>
      <c r="C284">
        <v>38256.5</v>
      </c>
      <c r="D284">
        <v>39071</v>
      </c>
      <c r="L284" s="1">
        <f>SUM(C284:K284)</f>
        <v>77327.5</v>
      </c>
    </row>
    <row r="285" spans="2:12">
      <c r="C285" t="s">
        <v>744</v>
      </c>
      <c r="D285" t="s">
        <v>843</v>
      </c>
    </row>
    <row r="286" spans="2:12">
      <c r="B286" t="s">
        <v>1428</v>
      </c>
      <c r="C286">
        <v>35352.5</v>
      </c>
      <c r="D286">
        <v>18906</v>
      </c>
      <c r="L286" s="1">
        <f>SUM(C286:K286)</f>
        <v>54258.5</v>
      </c>
    </row>
    <row r="287" spans="2:12">
      <c r="C287" t="s">
        <v>744</v>
      </c>
      <c r="D287" t="s">
        <v>843</v>
      </c>
    </row>
    <row r="288" spans="2:12">
      <c r="B288" t="s">
        <v>1429</v>
      </c>
      <c r="C288">
        <v>27462.5</v>
      </c>
      <c r="D288">
        <v>18932</v>
      </c>
      <c r="L288" s="1">
        <f>SUM(C288:K288)</f>
        <v>46394.5</v>
      </c>
    </row>
    <row r="289" spans="2:12">
      <c r="C289" t="s">
        <v>744</v>
      </c>
      <c r="D289" t="s">
        <v>843</v>
      </c>
    </row>
    <row r="290" spans="2:12">
      <c r="B290" t="s">
        <v>1430</v>
      </c>
      <c r="C290">
        <v>20995</v>
      </c>
      <c r="D290">
        <v>15413</v>
      </c>
      <c r="L290" s="1">
        <f>SUM(C290:K290)</f>
        <v>36408</v>
      </c>
    </row>
    <row r="291" spans="2:12">
      <c r="C291" t="s">
        <v>1105</v>
      </c>
      <c r="D291" t="s">
        <v>1107</v>
      </c>
      <c r="E291" t="s">
        <v>1432</v>
      </c>
    </row>
    <row r="292" spans="2:12">
      <c r="B292" t="s">
        <v>1201</v>
      </c>
      <c r="C292">
        <v>26539.5</v>
      </c>
      <c r="D292">
        <v>30698</v>
      </c>
      <c r="E292">
        <v>7668</v>
      </c>
      <c r="F292" t="s">
        <v>1433</v>
      </c>
      <c r="L292" s="1">
        <f>SUM(C292:K292)</f>
        <v>64905.5</v>
      </c>
    </row>
    <row r="293" spans="2:12">
      <c r="C293" t="s">
        <v>842</v>
      </c>
      <c r="D293" t="s">
        <v>1132</v>
      </c>
    </row>
    <row r="294" spans="2:12">
      <c r="B294" t="s">
        <v>322</v>
      </c>
      <c r="C294">
        <v>27553</v>
      </c>
      <c r="D294">
        <v>21188</v>
      </c>
      <c r="L294" s="1">
        <f>SUM(C294:K294)</f>
        <v>48741</v>
      </c>
    </row>
    <row r="295" spans="2:12">
      <c r="C295" t="s">
        <v>1107</v>
      </c>
      <c r="D295" t="s">
        <v>1114</v>
      </c>
    </row>
    <row r="296" spans="2:12">
      <c r="B296" t="s">
        <v>101</v>
      </c>
      <c r="C296">
        <v>39593</v>
      </c>
      <c r="D296">
        <v>11896.5</v>
      </c>
      <c r="L296" s="1">
        <f>SUM(C296:K296)</f>
        <v>51489.5</v>
      </c>
    </row>
    <row r="297" spans="2:12">
      <c r="C297" t="s">
        <v>1012</v>
      </c>
      <c r="D297" t="s">
        <v>843</v>
      </c>
    </row>
    <row r="298" spans="2:12">
      <c r="B298" t="s">
        <v>1438</v>
      </c>
      <c r="C298">
        <v>22200</v>
      </c>
      <c r="D298">
        <v>27703</v>
      </c>
      <c r="L298" s="1">
        <f>SUM(C298:K298)</f>
        <v>49903</v>
      </c>
    </row>
    <row r="299" spans="2:12">
      <c r="C299" t="s">
        <v>1012</v>
      </c>
      <c r="D299" t="s">
        <v>744</v>
      </c>
      <c r="E299" t="s">
        <v>1107</v>
      </c>
    </row>
    <row r="300" spans="2:12">
      <c r="B300" t="s">
        <v>1439</v>
      </c>
      <c r="C300">
        <v>6450</v>
      </c>
      <c r="D300">
        <v>15659</v>
      </c>
      <c r="E300">
        <v>16566</v>
      </c>
      <c r="L300" s="1">
        <f>SUM(C300:K300)</f>
        <v>38675</v>
      </c>
    </row>
    <row r="301" spans="2:12">
      <c r="C301" t="s">
        <v>1012</v>
      </c>
      <c r="D301" t="s">
        <v>1107</v>
      </c>
    </row>
    <row r="302" spans="2:12">
      <c r="B302" t="s">
        <v>1440</v>
      </c>
      <c r="C302">
        <v>37550</v>
      </c>
      <c r="D302">
        <v>35936</v>
      </c>
      <c r="L302" s="1">
        <f>SUM(C302:K302)</f>
        <v>73486</v>
      </c>
    </row>
    <row r="303" spans="2:12">
      <c r="C303" t="s">
        <v>1012</v>
      </c>
      <c r="D303" t="s">
        <v>743</v>
      </c>
    </row>
    <row r="304" spans="2:12">
      <c r="B304" t="s">
        <v>1441</v>
      </c>
      <c r="C304">
        <v>41000</v>
      </c>
      <c r="D304">
        <v>29238</v>
      </c>
      <c r="L304" s="1">
        <f>SUM(C304:K304)</f>
        <v>70238</v>
      </c>
    </row>
    <row r="305" spans="2:12">
      <c r="C305" t="s">
        <v>1012</v>
      </c>
      <c r="D305" t="s">
        <v>1443</v>
      </c>
    </row>
    <row r="306" spans="2:12">
      <c r="B306" t="s">
        <v>1442</v>
      </c>
      <c r="C306">
        <v>23400</v>
      </c>
      <c r="D306">
        <v>7929</v>
      </c>
      <c r="L306" s="1">
        <f>SUM(C306:K306)</f>
        <v>31329</v>
      </c>
    </row>
    <row r="307" spans="2:12">
      <c r="C307" t="s">
        <v>1107</v>
      </c>
      <c r="D307" t="s">
        <v>1447</v>
      </c>
    </row>
    <row r="308" spans="2:12">
      <c r="B308" t="s">
        <v>1444</v>
      </c>
      <c r="C308">
        <v>16602</v>
      </c>
      <c r="D308">
        <v>8181</v>
      </c>
      <c r="L308" s="1">
        <f>SUM(C308:K308)</f>
        <v>24783</v>
      </c>
    </row>
    <row r="309" spans="2:12">
      <c r="C309" t="s">
        <v>1107</v>
      </c>
      <c r="D309" t="s">
        <v>1449</v>
      </c>
    </row>
    <row r="310" spans="2:12">
      <c r="B310" t="s">
        <v>1448</v>
      </c>
      <c r="C310">
        <v>16567</v>
      </c>
      <c r="D310">
        <v>6351</v>
      </c>
      <c r="L310" s="1">
        <f>SUM(C310:K310)</f>
        <v>22918</v>
      </c>
    </row>
    <row r="311" spans="2:12">
      <c r="C311" t="s">
        <v>736</v>
      </c>
      <c r="D311" t="s">
        <v>1447</v>
      </c>
    </row>
    <row r="312" spans="2:12">
      <c r="B312" t="s">
        <v>301</v>
      </c>
      <c r="C312">
        <v>23994</v>
      </c>
      <c r="D312">
        <v>11293.5</v>
      </c>
      <c r="L312" s="1">
        <f>SUM(C312:K312)</f>
        <v>35287.5</v>
      </c>
    </row>
    <row r="313" spans="2:12">
      <c r="C313" t="s">
        <v>1452</v>
      </c>
      <c r="D313" t="s">
        <v>1453</v>
      </c>
    </row>
    <row r="314" spans="2:12">
      <c r="B314" t="s">
        <v>1451</v>
      </c>
      <c r="C314">
        <v>33833</v>
      </c>
      <c r="D314">
        <v>4621</v>
      </c>
      <c r="L314" s="1">
        <f>SUM(C314:K314)</f>
        <v>38454</v>
      </c>
    </row>
    <row r="315" spans="2:12">
      <c r="C315" t="s">
        <v>1107</v>
      </c>
      <c r="D315" t="s">
        <v>1460</v>
      </c>
    </row>
    <row r="316" spans="2:12">
      <c r="B316" t="s">
        <v>1459</v>
      </c>
      <c r="C316">
        <v>36752</v>
      </c>
      <c r="D316">
        <v>16800</v>
      </c>
      <c r="L316" s="1">
        <f>SUM(C316:K316)</f>
        <v>53552</v>
      </c>
    </row>
  </sheetData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521FE-F009-4A6B-AA7D-EB9C477F7776}">
  <dimension ref="A1:I78"/>
  <sheetViews>
    <sheetView topLeftCell="A67" workbookViewId="0">
      <selection activeCell="A80" sqref="A80"/>
    </sheetView>
    <sheetView workbookViewId="1">
      <selection activeCell="B14" sqref="B14"/>
    </sheetView>
  </sheetViews>
  <sheetFormatPr defaultRowHeight="18"/>
  <sheetData>
    <row r="1" spans="1:9">
      <c r="B1" t="s">
        <v>1107</v>
      </c>
      <c r="C1" t="s">
        <v>1265</v>
      </c>
      <c r="D1" t="s">
        <v>1266</v>
      </c>
      <c r="E1" t="s">
        <v>1217</v>
      </c>
    </row>
    <row r="2" spans="1:9">
      <c r="A2" t="s">
        <v>1190</v>
      </c>
      <c r="B2">
        <v>198705.5</v>
      </c>
      <c r="C2">
        <v>92547</v>
      </c>
      <c r="D2">
        <v>136030.5</v>
      </c>
      <c r="E2">
        <v>179980</v>
      </c>
      <c r="I2">
        <f>SUM(B2:H2)</f>
        <v>607263</v>
      </c>
    </row>
    <row r="3" spans="1:9">
      <c r="B3" t="s">
        <v>1217</v>
      </c>
      <c r="C3" t="s">
        <v>1107</v>
      </c>
    </row>
    <row r="4" spans="1:9">
      <c r="A4" t="s">
        <v>1195</v>
      </c>
      <c r="B4">
        <v>35234</v>
      </c>
      <c r="C4">
        <v>32435</v>
      </c>
      <c r="I4">
        <f>SUM(B4:H4)</f>
        <v>67669</v>
      </c>
    </row>
    <row r="5" spans="1:9">
      <c r="B5" t="s">
        <v>1107</v>
      </c>
      <c r="C5" t="s">
        <v>1266</v>
      </c>
      <c r="D5" t="s">
        <v>1217</v>
      </c>
    </row>
    <row r="6" spans="1:9">
      <c r="A6" t="s">
        <v>1191</v>
      </c>
      <c r="B6">
        <v>68500.5</v>
      </c>
      <c r="C6">
        <v>81241.5</v>
      </c>
      <c r="D6">
        <v>151460</v>
      </c>
      <c r="I6">
        <f>SUM(B6:H6)</f>
        <v>301202</v>
      </c>
    </row>
    <row r="7" spans="1:9">
      <c r="B7" t="s">
        <v>1107</v>
      </c>
      <c r="C7" t="s">
        <v>1266</v>
      </c>
    </row>
    <row r="8" spans="1:9">
      <c r="A8" t="s">
        <v>1188</v>
      </c>
      <c r="B8">
        <v>28148</v>
      </c>
      <c r="C8">
        <v>11682</v>
      </c>
      <c r="I8">
        <f>SUM(B8:H8)</f>
        <v>39830</v>
      </c>
    </row>
    <row r="9" spans="1:9">
      <c r="B9" t="s">
        <v>1217</v>
      </c>
      <c r="C9" t="s">
        <v>1266</v>
      </c>
    </row>
    <row r="10" spans="1:9">
      <c r="A10" t="s">
        <v>1272</v>
      </c>
      <c r="B10">
        <v>98017</v>
      </c>
      <c r="C10">
        <v>19321</v>
      </c>
      <c r="I10">
        <f>SUM(B10:H10)</f>
        <v>117338</v>
      </c>
    </row>
    <row r="11" spans="1:9">
      <c r="B11" t="s">
        <v>1217</v>
      </c>
      <c r="C11" t="s">
        <v>1107</v>
      </c>
    </row>
    <row r="12" spans="1:9">
      <c r="A12" t="s">
        <v>1282</v>
      </c>
      <c r="B12">
        <v>84015</v>
      </c>
      <c r="C12">
        <v>78155</v>
      </c>
      <c r="I12">
        <f>SUM(B12:H12)</f>
        <v>162170</v>
      </c>
    </row>
    <row r="13" spans="1:9">
      <c r="B13" t="s">
        <v>1107</v>
      </c>
      <c r="C13" t="s">
        <v>1284</v>
      </c>
      <c r="D13" t="s">
        <v>1217</v>
      </c>
    </row>
    <row r="14" spans="1:9">
      <c r="A14" t="s">
        <v>1285</v>
      </c>
      <c r="B14">
        <v>89462</v>
      </c>
      <c r="C14">
        <v>19792</v>
      </c>
      <c r="D14">
        <v>78594</v>
      </c>
      <c r="I14">
        <f>SUM(B14:H14)</f>
        <v>187848</v>
      </c>
    </row>
    <row r="15" spans="1:9">
      <c r="B15" t="s">
        <v>1107</v>
      </c>
      <c r="C15" t="s">
        <v>1286</v>
      </c>
      <c r="D15" t="s">
        <v>1287</v>
      </c>
      <c r="E15" t="s">
        <v>1288</v>
      </c>
      <c r="F15" t="s">
        <v>1289</v>
      </c>
      <c r="G15" t="s">
        <v>1290</v>
      </c>
      <c r="H15" t="s">
        <v>1291</v>
      </c>
    </row>
    <row r="16" spans="1:9">
      <c r="A16" t="s">
        <v>151</v>
      </c>
      <c r="B16">
        <v>367419</v>
      </c>
      <c r="C16">
        <v>41738</v>
      </c>
      <c r="D16">
        <v>210359</v>
      </c>
      <c r="E16">
        <v>79201.5</v>
      </c>
      <c r="F16">
        <v>54181</v>
      </c>
      <c r="G16">
        <v>79831.5</v>
      </c>
      <c r="H16">
        <v>225784</v>
      </c>
      <c r="I16">
        <f>SUM(B16:H16)</f>
        <v>1058514</v>
      </c>
    </row>
    <row r="18" spans="1:9">
      <c r="A18" t="s">
        <v>1293</v>
      </c>
      <c r="B18">
        <v>19240</v>
      </c>
      <c r="C18">
        <v>22903</v>
      </c>
      <c r="I18">
        <f>SUM(B18:H18)</f>
        <v>42143</v>
      </c>
    </row>
    <row r="19" spans="1:9">
      <c r="B19" t="s">
        <v>1291</v>
      </c>
      <c r="C19" t="s">
        <v>1294</v>
      </c>
    </row>
    <row r="20" spans="1:9">
      <c r="A20" t="s">
        <v>503</v>
      </c>
      <c r="B20">
        <v>34400.5</v>
      </c>
      <c r="C20">
        <v>23389</v>
      </c>
      <c r="I20">
        <f>SUM(B20:H20)</f>
        <v>57789.5</v>
      </c>
    </row>
    <row r="21" spans="1:9">
      <c r="B21" t="s">
        <v>1297</v>
      </c>
      <c r="C21" t="s">
        <v>1217</v>
      </c>
      <c r="D21" t="s">
        <v>1265</v>
      </c>
      <c r="E21" t="s">
        <v>1296</v>
      </c>
    </row>
    <row r="22" spans="1:9">
      <c r="A22" t="s">
        <v>1203</v>
      </c>
      <c r="B22">
        <v>164712</v>
      </c>
      <c r="C22">
        <v>64220.5</v>
      </c>
      <c r="D22">
        <v>31753</v>
      </c>
      <c r="E22">
        <v>37988</v>
      </c>
      <c r="I22">
        <f>SUM(B22:H22)</f>
        <v>298673.5</v>
      </c>
    </row>
    <row r="23" spans="1:9">
      <c r="B23" t="s">
        <v>1297</v>
      </c>
      <c r="C23" t="s">
        <v>1296</v>
      </c>
      <c r="D23" t="s">
        <v>744</v>
      </c>
    </row>
    <row r="24" spans="1:9">
      <c r="A24" t="s">
        <v>1204</v>
      </c>
      <c r="B24">
        <v>68995</v>
      </c>
      <c r="C24">
        <v>79269.5</v>
      </c>
      <c r="D24">
        <v>75847.5</v>
      </c>
      <c r="I24">
        <f>SUM(B24:H24)</f>
        <v>224112</v>
      </c>
    </row>
    <row r="25" spans="1:9">
      <c r="B25" t="s">
        <v>1297</v>
      </c>
      <c r="C25" t="s">
        <v>744</v>
      </c>
      <c r="D25" t="s">
        <v>1315</v>
      </c>
    </row>
    <row r="26" spans="1:9">
      <c r="A26" t="s">
        <v>155</v>
      </c>
      <c r="B26" s="1">
        <v>132051</v>
      </c>
      <c r="C26">
        <v>121738</v>
      </c>
      <c r="D26">
        <v>70209</v>
      </c>
      <c r="I26">
        <f>SUM(B26:H26)</f>
        <v>323998</v>
      </c>
    </row>
    <row r="27" spans="1:9">
      <c r="B27" t="s">
        <v>1297</v>
      </c>
      <c r="C27" t="s">
        <v>1299</v>
      </c>
      <c r="D27" t="s">
        <v>1304</v>
      </c>
      <c r="E27" t="s">
        <v>1217</v>
      </c>
      <c r="F27" t="s">
        <v>1306</v>
      </c>
    </row>
    <row r="28" spans="1:9">
      <c r="A28" t="s">
        <v>157</v>
      </c>
      <c r="B28" s="1">
        <v>115935</v>
      </c>
      <c r="C28">
        <v>53635</v>
      </c>
      <c r="D28">
        <v>49538</v>
      </c>
      <c r="E28">
        <v>56078</v>
      </c>
      <c r="F28">
        <v>7442</v>
      </c>
      <c r="I28">
        <f>SUM(B28:H28)</f>
        <v>282628</v>
      </c>
    </row>
    <row r="29" spans="1:9">
      <c r="B29" t="s">
        <v>1297</v>
      </c>
      <c r="C29" t="s">
        <v>1294</v>
      </c>
      <c r="D29" t="s">
        <v>1142</v>
      </c>
    </row>
    <row r="30" spans="1:9">
      <c r="A30" t="s">
        <v>159</v>
      </c>
      <c r="B30" s="1">
        <v>114494</v>
      </c>
      <c r="C30">
        <v>64969</v>
      </c>
      <c r="D30">
        <v>15893</v>
      </c>
      <c r="I30">
        <f>SUM(B30:H30)</f>
        <v>195356</v>
      </c>
    </row>
    <row r="31" spans="1:9">
      <c r="B31" t="s">
        <v>1297</v>
      </c>
      <c r="C31" t="s">
        <v>1265</v>
      </c>
      <c r="D31" t="s">
        <v>1142</v>
      </c>
    </row>
    <row r="32" spans="1:9">
      <c r="A32" t="s">
        <v>161</v>
      </c>
      <c r="B32" s="1">
        <v>86690</v>
      </c>
      <c r="C32">
        <v>69316.5</v>
      </c>
      <c r="D32">
        <v>13871.5</v>
      </c>
      <c r="I32">
        <f>SUM(B32:H32)</f>
        <v>169878</v>
      </c>
    </row>
    <row r="33" spans="1:9">
      <c r="B33" t="s">
        <v>1297</v>
      </c>
    </row>
    <row r="34" spans="1:9">
      <c r="A34" t="s">
        <v>171</v>
      </c>
      <c r="B34" s="1">
        <v>57485</v>
      </c>
      <c r="I34">
        <f>SUM(B34:H34)</f>
        <v>57485</v>
      </c>
    </row>
    <row r="35" spans="1:9">
      <c r="B35" t="s">
        <v>1297</v>
      </c>
      <c r="C35" t="s">
        <v>1307</v>
      </c>
      <c r="D35" t="s">
        <v>1308</v>
      </c>
      <c r="E35" t="s">
        <v>1309</v>
      </c>
    </row>
    <row r="36" spans="1:9">
      <c r="A36" t="s">
        <v>1305</v>
      </c>
      <c r="B36">
        <v>51549</v>
      </c>
      <c r="C36">
        <v>12783.5</v>
      </c>
      <c r="D36" t="s">
        <v>1310</v>
      </c>
      <c r="E36">
        <v>6965</v>
      </c>
      <c r="I36">
        <f>SUM(B36:H36)</f>
        <v>71297.5</v>
      </c>
    </row>
    <row r="37" spans="1:9">
      <c r="B37" t="s">
        <v>1297</v>
      </c>
      <c r="C37" t="s">
        <v>1290</v>
      </c>
      <c r="D37" t="s">
        <v>1265</v>
      </c>
      <c r="E37" t="s">
        <v>744</v>
      </c>
      <c r="F37" t="s">
        <v>1312</v>
      </c>
    </row>
    <row r="38" spans="1:9">
      <c r="A38" t="s">
        <v>1311</v>
      </c>
      <c r="B38">
        <v>17930</v>
      </c>
      <c r="C38">
        <v>35339.5</v>
      </c>
      <c r="D38">
        <v>59187</v>
      </c>
      <c r="E38">
        <v>173209</v>
      </c>
      <c r="F38">
        <v>108984.5</v>
      </c>
      <c r="I38">
        <f>SUM(B38:H38)</f>
        <v>394650</v>
      </c>
    </row>
    <row r="39" spans="1:9">
      <c r="B39" t="s">
        <v>744</v>
      </c>
      <c r="C39" t="s">
        <v>1294</v>
      </c>
      <c r="D39" t="s">
        <v>1335</v>
      </c>
    </row>
    <row r="40" spans="1:9">
      <c r="A40" t="s">
        <v>1229</v>
      </c>
      <c r="B40">
        <v>105090</v>
      </c>
      <c r="C40">
        <v>40721</v>
      </c>
      <c r="D40">
        <v>1711.5</v>
      </c>
      <c r="I40">
        <f>SUM(B40:H40)</f>
        <v>147522.5</v>
      </c>
    </row>
    <row r="41" spans="1:9">
      <c r="B41" t="s">
        <v>744</v>
      </c>
      <c r="C41" t="s">
        <v>1312</v>
      </c>
    </row>
    <row r="42" spans="1:9">
      <c r="A42" t="s">
        <v>1258</v>
      </c>
      <c r="B42">
        <v>35549.5</v>
      </c>
      <c r="C42">
        <v>36044</v>
      </c>
      <c r="I42">
        <f>SUM(B42:H42)</f>
        <v>71593.5</v>
      </c>
    </row>
    <row r="43" spans="1:9">
      <c r="B43" t="s">
        <v>1297</v>
      </c>
      <c r="C43" t="s">
        <v>1312</v>
      </c>
      <c r="D43" t="s">
        <v>1233</v>
      </c>
    </row>
    <row r="44" spans="1:9">
      <c r="A44" t="s">
        <v>1314</v>
      </c>
      <c r="B44">
        <v>60984</v>
      </c>
      <c r="C44">
        <v>45548</v>
      </c>
      <c r="D44">
        <v>19466.5</v>
      </c>
      <c r="I44">
        <f>SUM(B44:H44)</f>
        <v>125998.5</v>
      </c>
    </row>
    <row r="45" spans="1:9">
      <c r="B45" t="s">
        <v>1265</v>
      </c>
      <c r="C45" t="s">
        <v>1247</v>
      </c>
    </row>
    <row r="46" spans="1:9">
      <c r="A46" t="s">
        <v>1316</v>
      </c>
      <c r="B46">
        <v>32840.5</v>
      </c>
      <c r="C46">
        <v>34452</v>
      </c>
      <c r="I46">
        <f>SUM(B46:H46)</f>
        <v>67292.5</v>
      </c>
    </row>
    <row r="47" spans="1:9">
      <c r="B47" t="s">
        <v>1297</v>
      </c>
      <c r="C47" t="s">
        <v>1290</v>
      </c>
    </row>
    <row r="48" spans="1:9">
      <c r="A48" t="s">
        <v>1317</v>
      </c>
      <c r="B48">
        <v>32290</v>
      </c>
      <c r="C48">
        <v>20415.5</v>
      </c>
      <c r="I48">
        <f>SUM(B48:H48)</f>
        <v>52705.5</v>
      </c>
    </row>
    <row r="49" spans="1:9">
      <c r="B49" t="s">
        <v>1297</v>
      </c>
      <c r="C49" t="s">
        <v>1323</v>
      </c>
      <c r="D49" t="s">
        <v>1217</v>
      </c>
    </row>
    <row r="50" spans="1:9">
      <c r="A50" t="s">
        <v>1320</v>
      </c>
      <c r="B50">
        <v>22522</v>
      </c>
      <c r="C50">
        <v>119562</v>
      </c>
      <c r="D50">
        <v>87992</v>
      </c>
      <c r="I50">
        <f>SUM(B50:H50)</f>
        <v>230076</v>
      </c>
    </row>
    <row r="51" spans="1:9">
      <c r="B51" t="s">
        <v>1322</v>
      </c>
      <c r="C51" t="s">
        <v>1217</v>
      </c>
      <c r="D51" t="s">
        <v>1334</v>
      </c>
    </row>
    <row r="52" spans="1:9">
      <c r="A52" t="s">
        <v>1321</v>
      </c>
      <c r="B52">
        <v>58959</v>
      </c>
      <c r="C52">
        <v>64137</v>
      </c>
      <c r="D52">
        <v>18345</v>
      </c>
      <c r="I52">
        <f>SUM(B52:H52)</f>
        <v>141441</v>
      </c>
    </row>
    <row r="53" spans="1:9">
      <c r="B53" t="s">
        <v>1217</v>
      </c>
      <c r="C53" t="s">
        <v>1332</v>
      </c>
    </row>
    <row r="54" spans="1:9">
      <c r="A54" t="s">
        <v>715</v>
      </c>
      <c r="B54">
        <v>50681</v>
      </c>
      <c r="C54">
        <v>38440.5</v>
      </c>
      <c r="I54">
        <f>SUM(B54:H54)</f>
        <v>89121.5</v>
      </c>
    </row>
    <row r="55" spans="1:9">
      <c r="B55" t="s">
        <v>1217</v>
      </c>
      <c r="C55" t="s">
        <v>1294</v>
      </c>
    </row>
    <row r="56" spans="1:9">
      <c r="A56" t="s">
        <v>1245</v>
      </c>
      <c r="B56">
        <v>41211</v>
      </c>
      <c r="C56">
        <v>20730</v>
      </c>
      <c r="I56">
        <f>SUM(B56:H56)</f>
        <v>61941</v>
      </c>
    </row>
    <row r="57" spans="1:9">
      <c r="B57" t="s">
        <v>1294</v>
      </c>
      <c r="C57" t="s">
        <v>1265</v>
      </c>
    </row>
    <row r="58" spans="1:9">
      <c r="A58" t="s">
        <v>522</v>
      </c>
      <c r="B58">
        <v>19532.5</v>
      </c>
      <c r="C58">
        <v>18353.5</v>
      </c>
      <c r="I58">
        <f>SUM(B58:H58)</f>
        <v>37886</v>
      </c>
    </row>
    <row r="59" spans="1:9">
      <c r="B59" t="s">
        <v>1217</v>
      </c>
      <c r="C59" t="s">
        <v>1107</v>
      </c>
    </row>
    <row r="60" spans="1:9">
      <c r="A60" t="s">
        <v>232</v>
      </c>
      <c r="B60" s="8">
        <v>26784</v>
      </c>
      <c r="C60">
        <v>20475</v>
      </c>
      <c r="I60">
        <f>SUM(B60:H60)</f>
        <v>47259</v>
      </c>
    </row>
    <row r="61" spans="1:9">
      <c r="B61" t="s">
        <v>1413</v>
      </c>
      <c r="C61" t="s">
        <v>1217</v>
      </c>
    </row>
    <row r="62" spans="1:9">
      <c r="A62" t="s">
        <v>533</v>
      </c>
      <c r="B62">
        <v>27537.5</v>
      </c>
      <c r="C62">
        <v>34537.5</v>
      </c>
      <c r="I62">
        <f>SUM(B62:H62)</f>
        <v>62075</v>
      </c>
    </row>
    <row r="63" spans="1:9">
      <c r="B63" t="s">
        <v>1312</v>
      </c>
      <c r="C63" t="s">
        <v>1107</v>
      </c>
    </row>
    <row r="64" spans="1:9">
      <c r="A64" t="s">
        <v>1414</v>
      </c>
      <c r="B64">
        <v>18311.5</v>
      </c>
      <c r="C64">
        <v>22845</v>
      </c>
      <c r="I64">
        <f>SUM(B64:H64)</f>
        <v>41156.5</v>
      </c>
    </row>
    <row r="65" spans="1:9">
      <c r="B65" t="s">
        <v>1107</v>
      </c>
      <c r="C65" t="s">
        <v>1217</v>
      </c>
    </row>
    <row r="66" spans="1:9">
      <c r="A66" t="s">
        <v>1415</v>
      </c>
      <c r="B66">
        <v>22598</v>
      </c>
      <c r="C66">
        <v>17021</v>
      </c>
      <c r="I66">
        <f>SUM(B66:H66)</f>
        <v>39619</v>
      </c>
    </row>
    <row r="67" spans="1:9">
      <c r="B67" t="s">
        <v>1107</v>
      </c>
      <c r="C67" t="s">
        <v>1217</v>
      </c>
    </row>
    <row r="68" spans="1:9">
      <c r="A68" t="s">
        <v>1416</v>
      </c>
      <c r="B68">
        <v>33544</v>
      </c>
      <c r="C68">
        <v>20969.5</v>
      </c>
      <c r="I68">
        <f>SUM(B68:H68)</f>
        <v>54513.5</v>
      </c>
    </row>
    <row r="69" spans="1:9">
      <c r="B69" t="s">
        <v>1107</v>
      </c>
      <c r="C69" t="s">
        <v>1217</v>
      </c>
    </row>
    <row r="70" spans="1:9">
      <c r="A70" t="s">
        <v>1417</v>
      </c>
      <c r="B70">
        <v>32467</v>
      </c>
      <c r="C70">
        <v>20627.5</v>
      </c>
      <c r="I70">
        <f>SUM(B70:H70)</f>
        <v>53094.5</v>
      </c>
    </row>
    <row r="71" spans="1:9">
      <c r="B71" t="s">
        <v>1107</v>
      </c>
      <c r="C71" t="s">
        <v>1290</v>
      </c>
      <c r="D71" t="s">
        <v>1418</v>
      </c>
      <c r="E71" t="s">
        <v>1419</v>
      </c>
    </row>
    <row r="72" spans="1:9">
      <c r="A72" t="s">
        <v>1298</v>
      </c>
      <c r="B72">
        <v>31354</v>
      </c>
      <c r="C72">
        <v>8987</v>
      </c>
      <c r="D72">
        <v>5392</v>
      </c>
      <c r="E72">
        <v>1713</v>
      </c>
      <c r="I72">
        <f>SUM(B72:H72)</f>
        <v>47446</v>
      </c>
    </row>
    <row r="73" spans="1:9">
      <c r="B73" t="s">
        <v>1107</v>
      </c>
      <c r="C73" t="s">
        <v>1426</v>
      </c>
    </row>
    <row r="74" spans="1:9">
      <c r="A74" t="s">
        <v>1425</v>
      </c>
      <c r="B74">
        <v>46507</v>
      </c>
      <c r="C74">
        <v>12371</v>
      </c>
      <c r="I74">
        <f>SUM(B74:H74)</f>
        <v>58878</v>
      </c>
    </row>
    <row r="75" spans="1:9">
      <c r="B75" t="s">
        <v>1107</v>
      </c>
      <c r="C75" t="s">
        <v>1426</v>
      </c>
    </row>
    <row r="76" spans="1:9">
      <c r="A76" t="s">
        <v>1427</v>
      </c>
      <c r="B76">
        <v>48539</v>
      </c>
      <c r="C76">
        <v>11283</v>
      </c>
      <c r="I76">
        <f>SUM(B76:H76)</f>
        <v>59822</v>
      </c>
    </row>
    <row r="77" spans="1:9">
      <c r="B77" t="s">
        <v>1107</v>
      </c>
      <c r="C77" t="s">
        <v>1431</v>
      </c>
    </row>
    <row r="78" spans="1:9">
      <c r="A78" t="s">
        <v>1182</v>
      </c>
      <c r="B78">
        <v>41269.5</v>
      </c>
      <c r="C78">
        <v>7525.5</v>
      </c>
      <c r="I78">
        <f>SUM(B78:H78)</f>
        <v>48795</v>
      </c>
    </row>
  </sheetData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37AC3-EE27-4391-8E83-F48A48B83B0A}">
  <dimension ref="A1:I232"/>
  <sheetViews>
    <sheetView topLeftCell="A160" workbookViewId="0">
      <selection activeCell="D160" sqref="D1:D1048576"/>
    </sheetView>
    <sheetView tabSelected="1" topLeftCell="A139" workbookViewId="1">
      <selection activeCell="B94" sqref="B94"/>
    </sheetView>
  </sheetViews>
  <sheetFormatPr defaultRowHeight="18"/>
  <cols>
    <col min="4" max="4" width="13.8984375" bestFit="1" customWidth="1"/>
    <col min="5" max="6" width="11.296875" style="9" hidden="1" customWidth="1"/>
    <col min="7" max="7" width="20.19921875" style="9" hidden="1" customWidth="1"/>
    <col min="8" max="8" width="11.296875" hidden="1" customWidth="1"/>
    <col min="9" max="9" width="11.296875" style="9" bestFit="1" customWidth="1"/>
  </cols>
  <sheetData>
    <row r="1" spans="1:9">
      <c r="C1" s="9" t="s">
        <v>742</v>
      </c>
      <c r="D1" s="9" t="s">
        <v>742</v>
      </c>
      <c r="E1" s="9" t="s">
        <v>742</v>
      </c>
      <c r="F1" s="9" t="s">
        <v>1402</v>
      </c>
      <c r="G1" s="9" t="s">
        <v>742</v>
      </c>
      <c r="H1" s="9" t="s">
        <v>742</v>
      </c>
      <c r="I1" s="9" t="s">
        <v>742</v>
      </c>
    </row>
    <row r="2" spans="1:9">
      <c r="A2">
        <v>1</v>
      </c>
      <c r="B2">
        <v>1</v>
      </c>
      <c r="D2" t="s">
        <v>0</v>
      </c>
      <c r="E2" s="9">
        <v>1568714.5</v>
      </c>
      <c r="G2" s="9">
        <f>IFERROR(VLOOKUP(D2,集計!$B$2:$L$278,11,FALSE),0)</f>
        <v>1694958</v>
      </c>
      <c r="H2" s="9">
        <f>IFERROR(VLOOKUP(D2,'集計(その他)'!$A$2:$L$278,9,FALSE),0)</f>
        <v>0</v>
      </c>
      <c r="I2" s="9">
        <f>IF(SUM(G2:H2)=0,E2,SUM(G2:H2))</f>
        <v>1694958</v>
      </c>
    </row>
    <row r="3" spans="1:9">
      <c r="A3">
        <v>2</v>
      </c>
      <c r="B3">
        <v>2</v>
      </c>
      <c r="D3" t="s">
        <v>4</v>
      </c>
      <c r="E3" s="9">
        <v>1312142</v>
      </c>
      <c r="G3" s="9">
        <f>IFERROR(VLOOKUP(D3,集計!$B$2:$L$578,11,FALSE),0)</f>
        <v>1416533</v>
      </c>
      <c r="H3" s="9">
        <f>IFERROR(VLOOKUP(D3,'集計(その他)'!$A$2:$L$278,9,FALSE),0)</f>
        <v>0</v>
      </c>
      <c r="I3" s="9">
        <f>IF(SUM(G3:H3)=0,E3,SUM(G3:H3))</f>
        <v>1416533</v>
      </c>
    </row>
    <row r="4" spans="1:9">
      <c r="A4">
        <v>3</v>
      </c>
      <c r="B4">
        <v>3</v>
      </c>
      <c r="D4" t="s">
        <v>1</v>
      </c>
      <c r="E4" s="9">
        <v>1082552</v>
      </c>
      <c r="G4" s="9">
        <f>IFERROR(VLOOKUP(D4,集計!$B$2:$L$578,11,FALSE),0)</f>
        <v>1144013</v>
      </c>
      <c r="H4" s="9">
        <f>IFERROR(VLOOKUP(D4,'集計(その他)'!$A$2:$L$278,9,FALSE),0)</f>
        <v>0</v>
      </c>
      <c r="I4" s="9">
        <f>IF(SUM(G4:H4)=0,E4,SUM(G4:H4))</f>
        <v>1144013</v>
      </c>
    </row>
    <row r="5" spans="1:9">
      <c r="A5">
        <v>4</v>
      </c>
      <c r="B5">
        <v>4</v>
      </c>
      <c r="D5" t="s">
        <v>151</v>
      </c>
      <c r="E5" s="9">
        <v>1058514</v>
      </c>
      <c r="G5" s="9">
        <f>IFERROR(VLOOKUP(D5,集計!$B$2:$L$578,11,FALSE),0)</f>
        <v>0</v>
      </c>
      <c r="H5" s="9">
        <f>IFERROR(VLOOKUP(D5,'集計(その他)'!$A$2:$L$278,9,FALSE),0)</f>
        <v>1058514</v>
      </c>
      <c r="I5" s="9">
        <f>IF(SUM(G5:H5)=0,E5,SUM(G5:H5))</f>
        <v>1058514</v>
      </c>
    </row>
    <row r="6" spans="1:9">
      <c r="A6">
        <v>5</v>
      </c>
      <c r="B6">
        <v>5</v>
      </c>
      <c r="D6" t="s">
        <v>3</v>
      </c>
      <c r="E6" s="9">
        <v>1075406.5</v>
      </c>
      <c r="G6" s="9">
        <f>IFERROR(VLOOKUP(D6,集計!$B$2:$L$578,11,FALSE),0)</f>
        <v>944372</v>
      </c>
      <c r="H6" s="9">
        <f>IFERROR(VLOOKUP(D6,'集計(その他)'!$A$2:$L$278,9,FALSE),0)</f>
        <v>0</v>
      </c>
      <c r="I6" s="9">
        <f>IF(SUM(G6:H6)=0,E6,SUM(G6:H6))</f>
        <v>944372</v>
      </c>
    </row>
    <row r="7" spans="1:9">
      <c r="A7">
        <v>6</v>
      </c>
      <c r="B7">
        <v>6</v>
      </c>
      <c r="D7" t="s">
        <v>2</v>
      </c>
      <c r="E7" s="9">
        <v>702637.5</v>
      </c>
      <c r="G7" s="9">
        <f>IFERROR(VLOOKUP(D7,集計!$B$2:$L$578,11,FALSE),0)</f>
        <v>810617.5</v>
      </c>
      <c r="H7" s="9">
        <f>IFERROR(VLOOKUP(D7,'集計(その他)'!$A$2:$L$278,9,FALSE),0)</f>
        <v>0</v>
      </c>
      <c r="I7" s="9">
        <f>IF(SUM(G7:H7)=0,E7,SUM(G7:H7))</f>
        <v>810617.5</v>
      </c>
    </row>
    <row r="8" spans="1:9">
      <c r="A8">
        <v>7</v>
      </c>
      <c r="B8">
        <v>7</v>
      </c>
      <c r="D8" t="s">
        <v>9</v>
      </c>
      <c r="E8" s="9">
        <v>529253.5</v>
      </c>
      <c r="G8" s="9">
        <f>IFERROR(VLOOKUP(D8,集計!$B$2:$L$578,11,FALSE),0)</f>
        <v>700840</v>
      </c>
      <c r="H8" s="9">
        <f>IFERROR(VLOOKUP(D8,'集計(その他)'!$A$2:$L$278,9,FALSE),0)</f>
        <v>0</v>
      </c>
      <c r="I8" s="9">
        <f>IF(SUM(G8:H8)=0,E8,SUM(G8:H8))</f>
        <v>700840</v>
      </c>
    </row>
    <row r="9" spans="1:9">
      <c r="A9">
        <v>8</v>
      </c>
      <c r="B9">
        <v>8</v>
      </c>
      <c r="D9" t="s">
        <v>1190</v>
      </c>
      <c r="E9" s="9">
        <v>673719</v>
      </c>
      <c r="G9" s="9">
        <f>IFERROR(VLOOKUP(D9,集計!$B$2:$L$578,11,FALSE),0)</f>
        <v>0</v>
      </c>
      <c r="H9" s="9">
        <f>IFERROR(VLOOKUP(D9,'集計(その他)'!$A$2:$L$278,9,FALSE),0)</f>
        <v>607263</v>
      </c>
      <c r="I9" s="9">
        <f>IF(SUM(G9:H9)=0,E9,SUM(G9:H9))</f>
        <v>607263</v>
      </c>
    </row>
    <row r="10" spans="1:9">
      <c r="A10">
        <v>9</v>
      </c>
      <c r="B10">
        <v>9</v>
      </c>
      <c r="D10" t="s">
        <v>5</v>
      </c>
      <c r="E10" s="9">
        <v>383913.5</v>
      </c>
      <c r="G10" s="9">
        <f>IFERROR(VLOOKUP(D10,集計!$B$2:$L$578,11,FALSE),0)</f>
        <v>417023.5</v>
      </c>
      <c r="H10" s="9">
        <f>IFERROR(VLOOKUP(D10,'集計(その他)'!$A$2:$L$278,9,FALSE),0)</f>
        <v>0</v>
      </c>
      <c r="I10" s="9">
        <f>IF(SUM(G10:H10)=0,E10,SUM(G10:H10))</f>
        <v>417023.5</v>
      </c>
    </row>
    <row r="11" spans="1:9">
      <c r="A11">
        <v>10</v>
      </c>
      <c r="B11">
        <v>10</v>
      </c>
      <c r="D11" t="s">
        <v>1311</v>
      </c>
      <c r="E11" s="9">
        <v>394650</v>
      </c>
      <c r="G11" s="9">
        <f>IFERROR(VLOOKUP(D11,集計!$B$2:$L$578,11,FALSE),0)</f>
        <v>0</v>
      </c>
      <c r="H11" s="9">
        <f>IFERROR(VLOOKUP(D11,'集計(その他)'!$A$2:$L$278,9,FALSE),0)</f>
        <v>394650</v>
      </c>
      <c r="I11" s="9">
        <f>IF(SUM(G11:H11)=0,E11,SUM(G11:H11))</f>
        <v>394650</v>
      </c>
    </row>
    <row r="12" spans="1:9">
      <c r="A12">
        <v>11</v>
      </c>
      <c r="B12">
        <v>11</v>
      </c>
      <c r="D12" t="s">
        <v>11</v>
      </c>
      <c r="E12" s="9">
        <v>369617.5</v>
      </c>
      <c r="G12" s="9">
        <f>IFERROR(VLOOKUP(D12,集計!$B$2:$L$578,11,FALSE),0)</f>
        <v>391771.5</v>
      </c>
      <c r="H12" s="9">
        <f>IFERROR(VLOOKUP(D12,'集計(その他)'!$A$2:$L$278,9,FALSE),0)</f>
        <v>0</v>
      </c>
      <c r="I12" s="9">
        <f>IF(SUM(G12:H12)=0,E12,SUM(G12:H12))</f>
        <v>391771.5</v>
      </c>
    </row>
    <row r="13" spans="1:9">
      <c r="A13">
        <v>12</v>
      </c>
      <c r="B13">
        <v>12</v>
      </c>
      <c r="D13" t="s">
        <v>7</v>
      </c>
      <c r="E13" s="9">
        <v>331438.5</v>
      </c>
      <c r="G13" s="9">
        <f>IFERROR(VLOOKUP(D13,集計!$B$2:$L$578,11,FALSE),0)</f>
        <v>386287.5</v>
      </c>
      <c r="H13" s="9">
        <f>IFERROR(VLOOKUP(D13,'集計(その他)'!$A$2:$L$278,9,FALSE),0)</f>
        <v>0</v>
      </c>
      <c r="I13" s="9">
        <f>IF(SUM(G13:H13)=0,E13,SUM(G13:H13))</f>
        <v>386287.5</v>
      </c>
    </row>
    <row r="14" spans="1:9">
      <c r="A14">
        <v>13</v>
      </c>
      <c r="B14">
        <v>13</v>
      </c>
      <c r="D14" t="s">
        <v>319</v>
      </c>
      <c r="E14" s="9">
        <v>242303.5</v>
      </c>
      <c r="G14" s="9">
        <f>IFERROR(VLOOKUP(D14,集計!$B$2:$L$578,11,FALSE),0)</f>
        <v>349735</v>
      </c>
      <c r="H14" s="9">
        <f>IFERROR(VLOOKUP(D14,'集計(その他)'!$A$2:$L$278,9,FALSE),0)</f>
        <v>0</v>
      </c>
      <c r="I14" s="9">
        <f>IF(SUM(G14:H14)=0,E14,SUM(G14:H14))</f>
        <v>349735</v>
      </c>
    </row>
    <row r="15" spans="1:9">
      <c r="A15">
        <v>14</v>
      </c>
      <c r="B15">
        <v>14</v>
      </c>
      <c r="D15" t="s">
        <v>8</v>
      </c>
      <c r="E15" s="9">
        <v>314683</v>
      </c>
      <c r="G15" s="9">
        <f>IFERROR(VLOOKUP(D15,集計!$B$2:$L$578,11,FALSE),0)</f>
        <v>348857.5</v>
      </c>
      <c r="H15" s="9">
        <f>IFERROR(VLOOKUP(D15,'集計(その他)'!$A$2:$L$278,9,FALSE),0)</f>
        <v>0</v>
      </c>
      <c r="I15" s="9">
        <f>IF(SUM(G15:H15)=0,E15,SUM(G15:H15))</f>
        <v>348857.5</v>
      </c>
    </row>
    <row r="16" spans="1:9">
      <c r="A16">
        <v>15</v>
      </c>
      <c r="B16">
        <v>15</v>
      </c>
      <c r="D16" t="s">
        <v>6</v>
      </c>
      <c r="E16" s="9">
        <v>304160</v>
      </c>
      <c r="G16" s="9">
        <f>IFERROR(VLOOKUP(D16,集計!$B$2:$L$578,11,FALSE),0)</f>
        <v>331811.5</v>
      </c>
      <c r="H16" s="9">
        <f>IFERROR(VLOOKUP(D16,'集計(その他)'!$A$2:$L$278,9,FALSE),0)</f>
        <v>0</v>
      </c>
      <c r="I16" s="9">
        <f>IF(SUM(G16:H16)=0,E16,SUM(G16:H16))</f>
        <v>331811.5</v>
      </c>
    </row>
    <row r="17" spans="1:9">
      <c r="A17">
        <v>16</v>
      </c>
      <c r="B17">
        <v>16</v>
      </c>
      <c r="D17" t="s">
        <v>155</v>
      </c>
      <c r="E17" s="9">
        <v>323998</v>
      </c>
      <c r="G17" s="9">
        <f>IFERROR(VLOOKUP(D17,集計!$B$2:$L$578,11,FALSE),0)</f>
        <v>0</v>
      </c>
      <c r="H17" s="9">
        <f>IFERROR(VLOOKUP(D17,'集計(その他)'!$A$2:$L$278,9,FALSE),0)</f>
        <v>323998</v>
      </c>
      <c r="I17" s="9">
        <f>IF(SUM(G17:H17)=0,E17,SUM(G17:H17))</f>
        <v>323998</v>
      </c>
    </row>
    <row r="18" spans="1:9">
      <c r="A18">
        <v>17</v>
      </c>
      <c r="B18">
        <v>25</v>
      </c>
      <c r="D18" t="s">
        <v>14</v>
      </c>
      <c r="E18" s="9">
        <v>247185.5</v>
      </c>
      <c r="G18" s="9">
        <f>IFERROR(VLOOKUP(D18,集計!$B$2:$L$578,11,FALSE),0)</f>
        <v>317367</v>
      </c>
      <c r="H18" s="9">
        <f>IFERROR(VLOOKUP(D18,'集計(その他)'!$A$2:$L$278,9,FALSE),0)</f>
        <v>0</v>
      </c>
      <c r="I18" s="9">
        <f>IF(SUM(G18:H18)=0,E18,SUM(G18:H18))</f>
        <v>317367</v>
      </c>
    </row>
    <row r="19" spans="1:9">
      <c r="A19">
        <v>18</v>
      </c>
      <c r="B19">
        <v>17</v>
      </c>
      <c r="D19" t="s">
        <v>1191</v>
      </c>
      <c r="E19" s="9">
        <v>301202</v>
      </c>
      <c r="G19" s="9">
        <f>IFERROR(VLOOKUP(D19,集計!$B$2:$L$578,11,FALSE),0)</f>
        <v>0</v>
      </c>
      <c r="H19" s="9">
        <f>IFERROR(VLOOKUP(D19,'集計(その他)'!$A$2:$L$278,9,FALSE),0)</f>
        <v>301202</v>
      </c>
      <c r="I19" s="9">
        <f>IF(SUM(G19:H19)=0,E19,SUM(G19:H19))</f>
        <v>301202</v>
      </c>
    </row>
    <row r="20" spans="1:9">
      <c r="A20">
        <v>19</v>
      </c>
      <c r="B20">
        <v>18</v>
      </c>
      <c r="D20" t="s">
        <v>1203</v>
      </c>
      <c r="E20" s="9">
        <v>298673.5</v>
      </c>
      <c r="G20" s="9">
        <f>IFERROR(VLOOKUP(D20,集計!$B$2:$L$578,11,FALSE),0)</f>
        <v>0</v>
      </c>
      <c r="H20" s="9">
        <f>IFERROR(VLOOKUP(D20,'集計(その他)'!$A$2:$L$278,9,FALSE),0)</f>
        <v>298673.5</v>
      </c>
      <c r="I20" s="9">
        <f>IF(SUM(G20:H20)=0,E20,SUM(G20:H20))</f>
        <v>298673.5</v>
      </c>
    </row>
    <row r="21" spans="1:9">
      <c r="A21">
        <v>20</v>
      </c>
      <c r="B21">
        <v>19</v>
      </c>
      <c r="D21" t="s">
        <v>157</v>
      </c>
      <c r="E21" s="9">
        <v>282628</v>
      </c>
      <c r="G21" s="9">
        <f>IFERROR(VLOOKUP(D21,集計!$B$2:$L$578,11,FALSE),0)</f>
        <v>0</v>
      </c>
      <c r="H21" s="9">
        <f>IFERROR(VLOOKUP(D21,'集計(その他)'!$A$2:$L$278,9,FALSE),0)</f>
        <v>282628</v>
      </c>
      <c r="I21" s="9">
        <f>IF(SUM(G21:H21)=0,E21,SUM(G21:H21))</f>
        <v>282628</v>
      </c>
    </row>
    <row r="22" spans="1:9">
      <c r="A22">
        <v>21</v>
      </c>
      <c r="B22">
        <v>20</v>
      </c>
      <c r="D22" t="s">
        <v>12</v>
      </c>
      <c r="E22" s="9">
        <v>250113.5</v>
      </c>
      <c r="G22" s="9">
        <f>IFERROR(VLOOKUP(D22,集計!$B$2:$L$578,11,FALSE),0)</f>
        <v>279295</v>
      </c>
      <c r="H22" s="9">
        <f>IFERROR(VLOOKUP(D22,'集計(その他)'!$A$2:$L$278,9,FALSE),0)</f>
        <v>0</v>
      </c>
      <c r="I22" s="9">
        <f>IF(SUM(G22:H22)=0,E22,SUM(G22:H22))</f>
        <v>279295</v>
      </c>
    </row>
    <row r="23" spans="1:9">
      <c r="A23">
        <v>22</v>
      </c>
      <c r="B23">
        <v>21</v>
      </c>
      <c r="D23" t="s">
        <v>19</v>
      </c>
      <c r="E23" s="9">
        <v>255000.5</v>
      </c>
      <c r="G23" s="9">
        <f>IFERROR(VLOOKUP(D23,集計!$B$2:$L$578,11,FALSE),0)</f>
        <v>277671</v>
      </c>
      <c r="H23" s="9">
        <f>IFERROR(VLOOKUP(D23,'集計(その他)'!$A$2:$L$278,9,FALSE),0)</f>
        <v>0</v>
      </c>
      <c r="I23" s="9">
        <f>IF(SUM(G23:H23)=0,E23,SUM(G23:H23))</f>
        <v>277671</v>
      </c>
    </row>
    <row r="24" spans="1:9">
      <c r="A24">
        <v>23</v>
      </c>
      <c r="B24">
        <v>22</v>
      </c>
      <c r="D24" t="s">
        <v>780</v>
      </c>
      <c r="E24" s="9">
        <v>282702.5</v>
      </c>
      <c r="G24" s="9">
        <f>IFERROR(VLOOKUP(D24,集計!$B$2:$L$578,11,FALSE),0)</f>
        <v>277080</v>
      </c>
      <c r="H24" s="9">
        <f>IFERROR(VLOOKUP(D24,'集計(その他)'!$A$2:$L$278,9,FALSE),0)</f>
        <v>0</v>
      </c>
      <c r="I24" s="9">
        <f>IF(SUM(G24:H24)=0,E24,SUM(G24:H24))</f>
        <v>277080</v>
      </c>
    </row>
    <row r="25" spans="1:9">
      <c r="A25">
        <v>24</v>
      </c>
      <c r="B25">
        <v>23</v>
      </c>
      <c r="D25" s="1" t="s">
        <v>21</v>
      </c>
      <c r="E25" s="9">
        <v>238684</v>
      </c>
      <c r="G25" s="9">
        <f>IFERROR(VLOOKUP(D25,集計!$B$2:$L$578,11,FALSE),0)</f>
        <v>266442</v>
      </c>
      <c r="H25" s="9">
        <f>IFERROR(VLOOKUP(D25,'集計(その他)'!$A$2:$L$278,9,FALSE),0)</f>
        <v>0</v>
      </c>
      <c r="I25" s="9">
        <f>IF(SUM(G25:H25)=0,E25,SUM(G25:H25))</f>
        <v>266442</v>
      </c>
    </row>
    <row r="26" spans="1:9">
      <c r="A26">
        <v>25</v>
      </c>
      <c r="B26">
        <v>24</v>
      </c>
      <c r="D26" t="s">
        <v>333</v>
      </c>
      <c r="E26" s="9">
        <v>241381.5</v>
      </c>
      <c r="G26" s="9">
        <f>IFERROR(VLOOKUP(D26,集計!$B$2:$L$578,11,FALSE),0)</f>
        <v>262382.5</v>
      </c>
      <c r="H26" s="9">
        <f>IFERROR(VLOOKUP(D26,'集計(その他)'!$A$2:$L$278,9,FALSE),0)</f>
        <v>0</v>
      </c>
      <c r="I26" s="9">
        <f>IF(SUM(G26:H26)=0,E26,SUM(G26:H26))</f>
        <v>262382.5</v>
      </c>
    </row>
    <row r="27" spans="1:9">
      <c r="A27">
        <v>26</v>
      </c>
      <c r="B27">
        <v>26</v>
      </c>
      <c r="D27" t="s">
        <v>10</v>
      </c>
      <c r="E27" s="9">
        <v>232337.5</v>
      </c>
      <c r="G27" s="9">
        <f>IFERROR(VLOOKUP(D27,集計!$B$2:$L$578,11,FALSE),0)</f>
        <v>243771.5</v>
      </c>
      <c r="H27" s="9">
        <f>IFERROR(VLOOKUP(D27,'集計(その他)'!$A$2:$L$278,9,FALSE),0)</f>
        <v>0</v>
      </c>
      <c r="I27" s="9">
        <f>IF(SUM(G27:H27)=0,E27,SUM(G27:H27))</f>
        <v>243771.5</v>
      </c>
    </row>
    <row r="28" spans="1:9">
      <c r="A28">
        <v>27</v>
      </c>
      <c r="B28">
        <v>27</v>
      </c>
      <c r="D28" t="s">
        <v>1320</v>
      </c>
      <c r="E28" s="9">
        <v>230076</v>
      </c>
      <c r="G28" s="9">
        <f>IFERROR(VLOOKUP(D28,集計!$B$2:$L$578,11,FALSE),0)</f>
        <v>0</v>
      </c>
      <c r="H28" s="9">
        <f>IFERROR(VLOOKUP(D28,'集計(その他)'!$A$2:$L$278,9,FALSE),0)</f>
        <v>230076</v>
      </c>
      <c r="I28" s="9">
        <f>IF(SUM(G28:H28)=0,E28,SUM(G28:H28))</f>
        <v>230076</v>
      </c>
    </row>
    <row r="29" spans="1:9">
      <c r="A29">
        <v>28</v>
      </c>
      <c r="B29">
        <v>28</v>
      </c>
      <c r="D29" t="s">
        <v>16</v>
      </c>
      <c r="E29" s="9">
        <v>214469.5</v>
      </c>
      <c r="G29" s="9">
        <f>IFERROR(VLOOKUP(D29,集計!$B$2:$L$578,11,FALSE),0)</f>
        <v>229025</v>
      </c>
      <c r="H29" s="9">
        <f>IFERROR(VLOOKUP(D29,'集計(その他)'!$A$2:$L$278,9,FALSE),0)</f>
        <v>0</v>
      </c>
      <c r="I29" s="9">
        <f>IF(SUM(G29:H29)=0,E29,SUM(G29:H29))</f>
        <v>229025</v>
      </c>
    </row>
    <row r="30" spans="1:9">
      <c r="A30">
        <v>29</v>
      </c>
      <c r="B30">
        <v>29</v>
      </c>
      <c r="D30" t="s">
        <v>28</v>
      </c>
      <c r="E30" s="9">
        <v>218244.5</v>
      </c>
      <c r="G30" s="9">
        <f>IFERROR(VLOOKUP(D30,集計!$B$2:$L$578,11,FALSE),0)</f>
        <v>225546</v>
      </c>
      <c r="H30" s="9">
        <f>IFERROR(VLOOKUP(D30,'集計(その他)'!$A$2:$L$278,9,FALSE),0)</f>
        <v>0</v>
      </c>
      <c r="I30" s="9">
        <f>IF(SUM(G30:H30)=0,E30,SUM(G30:H30))</f>
        <v>225546</v>
      </c>
    </row>
    <row r="31" spans="1:9">
      <c r="A31">
        <v>30</v>
      </c>
      <c r="B31">
        <v>30</v>
      </c>
      <c r="D31" t="s">
        <v>1204</v>
      </c>
      <c r="E31" s="9">
        <v>224112</v>
      </c>
      <c r="G31" s="9">
        <f>IFERROR(VLOOKUP(D31,集計!$B$2:$L$578,11,FALSE),0)</f>
        <v>0</v>
      </c>
      <c r="H31" s="9">
        <f>IFERROR(VLOOKUP(D31,'集計(その他)'!$A$2:$L$278,9,FALSE),0)</f>
        <v>224112</v>
      </c>
      <c r="I31" s="9">
        <f>IF(SUM(G31:H31)=0,E31,SUM(G31:H31))</f>
        <v>224112</v>
      </c>
    </row>
    <row r="32" spans="1:9">
      <c r="A32">
        <v>31</v>
      </c>
      <c r="B32">
        <v>31</v>
      </c>
      <c r="D32" t="s">
        <v>23</v>
      </c>
      <c r="E32" s="9">
        <v>193592</v>
      </c>
      <c r="G32" s="9">
        <f>IFERROR(VLOOKUP(D32,集計!$B$2:$L$578,11,FALSE),0)</f>
        <v>216824</v>
      </c>
      <c r="H32" s="9">
        <f>IFERROR(VLOOKUP(D32,'集計(その他)'!$A$2:$L$278,9,FALSE),0)</f>
        <v>0</v>
      </c>
      <c r="I32" s="9">
        <f>IF(SUM(G32:H32)=0,E32,SUM(G32:H32))</f>
        <v>216824</v>
      </c>
    </row>
    <row r="33" spans="1:9">
      <c r="A33">
        <v>32</v>
      </c>
      <c r="B33">
        <v>32</v>
      </c>
      <c r="D33" t="s">
        <v>26</v>
      </c>
      <c r="E33" s="9">
        <v>190849</v>
      </c>
      <c r="G33" s="9">
        <f>IFERROR(VLOOKUP(D33,集計!$B$2:$L$578,11,FALSE),0)</f>
        <v>209958</v>
      </c>
      <c r="H33" s="9">
        <f>IFERROR(VLOOKUP(D33,'集計(その他)'!$A$2:$L$278,9,FALSE),0)</f>
        <v>0</v>
      </c>
      <c r="I33" s="9">
        <f>IF(SUM(G33:H33)=0,E33,SUM(G33:H33))</f>
        <v>209958</v>
      </c>
    </row>
    <row r="34" spans="1:9">
      <c r="A34">
        <v>33</v>
      </c>
      <c r="B34">
        <v>33</v>
      </c>
      <c r="D34" t="s">
        <v>159</v>
      </c>
      <c r="E34" s="9">
        <v>195356</v>
      </c>
      <c r="G34" s="9">
        <f>IFERROR(VLOOKUP(D34,集計!$B$2:$L$578,11,FALSE),0)</f>
        <v>0</v>
      </c>
      <c r="H34" s="9">
        <f>IFERROR(VLOOKUP(D34,'集計(その他)'!$A$2:$L$278,9,FALSE),0)</f>
        <v>195356</v>
      </c>
      <c r="I34" s="9">
        <f>IF(SUM(G34:H34)=0,E34,SUM(G34:H34))</f>
        <v>195356</v>
      </c>
    </row>
    <row r="35" spans="1:9">
      <c r="A35">
        <v>34</v>
      </c>
      <c r="B35">
        <v>34</v>
      </c>
      <c r="D35" t="s">
        <v>20</v>
      </c>
      <c r="E35" s="9">
        <v>182235</v>
      </c>
      <c r="G35" s="9">
        <f>IFERROR(VLOOKUP(D35,集計!$B$2:$L$578,11,FALSE),0)</f>
        <v>195307</v>
      </c>
      <c r="H35" s="9">
        <f>IFERROR(VLOOKUP(D35,'集計(その他)'!$A$2:$L$278,9,FALSE),0)</f>
        <v>0</v>
      </c>
      <c r="I35" s="9">
        <f>IF(SUM(G35:H35)=0,E35,SUM(G35:H35))</f>
        <v>195307</v>
      </c>
    </row>
    <row r="36" spans="1:9">
      <c r="A36">
        <v>35</v>
      </c>
      <c r="B36">
        <v>35</v>
      </c>
      <c r="D36" t="s">
        <v>15</v>
      </c>
      <c r="E36" s="9">
        <v>182739.5</v>
      </c>
      <c r="G36" s="9">
        <f>IFERROR(VLOOKUP(D36,集計!$B$2:$L$578,11,FALSE),0)</f>
        <v>193328.5</v>
      </c>
      <c r="H36" s="9">
        <f>IFERROR(VLOOKUP(D36,'集計(その他)'!$A$2:$L$278,9,FALSE),0)</f>
        <v>0</v>
      </c>
      <c r="I36" s="9">
        <f>IF(SUM(G36:H36)=0,E36,SUM(G36:H36))</f>
        <v>193328.5</v>
      </c>
    </row>
    <row r="37" spans="1:9">
      <c r="A37">
        <v>36</v>
      </c>
      <c r="B37">
        <v>36</v>
      </c>
      <c r="D37" t="s">
        <v>27</v>
      </c>
      <c r="E37" s="9">
        <v>179660</v>
      </c>
      <c r="G37" s="9">
        <f>IFERROR(VLOOKUP(D37,集計!$B$2:$L$578,11,FALSE),0)</f>
        <v>189637</v>
      </c>
      <c r="H37" s="9">
        <f>IFERROR(VLOOKUP(D37,'集計(その他)'!$A$2:$L$278,9,FALSE),0)</f>
        <v>0</v>
      </c>
      <c r="I37" s="9">
        <f>IF(SUM(G37:H37)=0,E37,SUM(G37:H37))</f>
        <v>189637</v>
      </c>
    </row>
    <row r="38" spans="1:9">
      <c r="A38">
        <v>37</v>
      </c>
      <c r="B38">
        <v>37</v>
      </c>
      <c r="D38" t="s">
        <v>17</v>
      </c>
      <c r="E38" s="9">
        <v>180280.5</v>
      </c>
      <c r="G38" s="9">
        <f>IFERROR(VLOOKUP(D38,集計!$B$2:$L$578,11,FALSE),0)</f>
        <v>188158.5</v>
      </c>
      <c r="H38" s="9">
        <f>IFERROR(VLOOKUP(D38,'集計(その他)'!$A$2:$L$278,9,FALSE),0)</f>
        <v>0</v>
      </c>
      <c r="I38" s="9">
        <f>IF(SUM(G38:H38)=0,E38,SUM(G38:H38))</f>
        <v>188158.5</v>
      </c>
    </row>
    <row r="39" spans="1:9">
      <c r="A39">
        <v>38</v>
      </c>
      <c r="B39">
        <v>38</v>
      </c>
      <c r="D39" t="s">
        <v>1285</v>
      </c>
      <c r="E39" s="9">
        <v>177461</v>
      </c>
      <c r="G39" s="9">
        <f>IFERROR(VLOOKUP(D39,集計!$B$2:$L$578,11,FALSE),0)</f>
        <v>0</v>
      </c>
      <c r="H39" s="9">
        <f>IFERROR(VLOOKUP(D39,'集計(その他)'!$A$2:$L$278,9,FALSE),0)</f>
        <v>187848</v>
      </c>
      <c r="I39" s="9">
        <f>IF(SUM(G39:H39)=0,E39,SUM(G39:H39))</f>
        <v>187848</v>
      </c>
    </row>
    <row r="40" spans="1:9">
      <c r="A40">
        <v>39</v>
      </c>
      <c r="B40">
        <v>39</v>
      </c>
      <c r="D40" s="1" t="s">
        <v>24</v>
      </c>
      <c r="E40" s="9">
        <v>176352</v>
      </c>
      <c r="G40" s="9">
        <f>IFERROR(VLOOKUP(D40,集計!$B$2:$L$578,11,FALSE),0)</f>
        <v>187017</v>
      </c>
      <c r="H40" s="9">
        <f>IFERROR(VLOOKUP(D40,'集計(その他)'!$A$2:$L$278,9,FALSE),0)</f>
        <v>0</v>
      </c>
      <c r="I40" s="9">
        <f>IF(SUM(G40:H40)=0,E40,SUM(G40:H40))</f>
        <v>187017</v>
      </c>
    </row>
    <row r="41" spans="1:9">
      <c r="A41">
        <v>40</v>
      </c>
      <c r="B41">
        <v>42</v>
      </c>
      <c r="D41" t="s">
        <v>13</v>
      </c>
      <c r="E41" s="9">
        <v>179315</v>
      </c>
      <c r="G41" s="9">
        <f>IFERROR(VLOOKUP(D41,集計!$B$2:$L$578,11,FALSE),0)</f>
        <v>186788</v>
      </c>
      <c r="H41" s="9">
        <f>IFERROR(VLOOKUP(D41,'集計(その他)'!$A$2:$L$278,9,FALSE),0)</f>
        <v>0</v>
      </c>
      <c r="I41" s="9">
        <f>IF(SUM(G41:H41)=0,E41,SUM(G41:H41))</f>
        <v>186788</v>
      </c>
    </row>
    <row r="42" spans="1:9">
      <c r="A42">
        <v>41</v>
      </c>
      <c r="B42">
        <v>40</v>
      </c>
      <c r="D42" t="s">
        <v>1337</v>
      </c>
      <c r="E42" s="9">
        <v>186311</v>
      </c>
      <c r="G42" s="9">
        <f>IFERROR(VLOOKUP(D42,集計!$B$2:$L$578,11,FALSE),0)</f>
        <v>0</v>
      </c>
      <c r="H42" s="9">
        <f>IFERROR(VLOOKUP(D42,'集計(その他)'!$A$2:$L$278,9,FALSE),0)</f>
        <v>0</v>
      </c>
      <c r="I42" s="9">
        <f>IF(SUM(G42:H42)=0,E42,SUM(G42:H42))</f>
        <v>186311</v>
      </c>
    </row>
    <row r="43" spans="1:9">
      <c r="A43">
        <v>42</v>
      </c>
      <c r="B43">
        <v>41</v>
      </c>
      <c r="D43" t="s">
        <v>246</v>
      </c>
      <c r="E43" s="9">
        <v>166930.5</v>
      </c>
      <c r="G43" s="9">
        <f>IFERROR(VLOOKUP(D43,集計!$B$2:$L$578,11,FALSE),0)</f>
        <v>185891.5</v>
      </c>
      <c r="H43" s="9">
        <f>IFERROR(VLOOKUP(D43,'集計(その他)'!$A$2:$L$278,9,FALSE),0)</f>
        <v>0</v>
      </c>
      <c r="I43" s="9">
        <f>IF(SUM(G43:H43)=0,E43,SUM(G43:H43))</f>
        <v>185891.5</v>
      </c>
    </row>
    <row r="44" spans="1:9">
      <c r="A44">
        <v>43</v>
      </c>
      <c r="B44">
        <v>43</v>
      </c>
      <c r="D44" t="s">
        <v>649</v>
      </c>
      <c r="E44" s="9">
        <v>172696.5</v>
      </c>
      <c r="G44" s="9">
        <f>IFERROR(VLOOKUP(D44,集計!$B$2:$L$578,11,FALSE),0)</f>
        <v>184728.5</v>
      </c>
      <c r="H44" s="9">
        <f>IFERROR(VLOOKUP(D44,'集計(その他)'!$A$2:$L$278,9,FALSE),0)</f>
        <v>0</v>
      </c>
      <c r="I44" s="9">
        <f>IF(SUM(G44:H44)=0,E44,SUM(G44:H44))</f>
        <v>184728.5</v>
      </c>
    </row>
    <row r="45" spans="1:9">
      <c r="A45">
        <v>44</v>
      </c>
      <c r="B45">
        <v>44</v>
      </c>
      <c r="D45" t="s">
        <v>25</v>
      </c>
      <c r="E45" s="9">
        <v>173003</v>
      </c>
      <c r="G45" s="9">
        <f>IFERROR(VLOOKUP(D45,集計!$B$2:$L$578,11,FALSE),0)</f>
        <v>183622.5</v>
      </c>
      <c r="H45" s="9">
        <f>IFERROR(VLOOKUP(D45,'集計(その他)'!$A$2:$L$278,9,FALSE),0)</f>
        <v>0</v>
      </c>
      <c r="I45" s="9">
        <f>IF(SUM(G45:H45)=0,E45,SUM(G45:H45))</f>
        <v>183622.5</v>
      </c>
    </row>
    <row r="46" spans="1:9">
      <c r="A46">
        <v>45</v>
      </c>
      <c r="B46">
        <v>45</v>
      </c>
      <c r="D46" t="s">
        <v>37</v>
      </c>
      <c r="E46" s="9">
        <v>170685.5</v>
      </c>
      <c r="G46" s="9">
        <f>IFERROR(VLOOKUP(D46,集計!$B$2:$L$578,11,FALSE),0)</f>
        <v>178229.5</v>
      </c>
      <c r="H46" s="9">
        <f>IFERROR(VLOOKUP(D46,'集計(その他)'!$A$2:$L$278,9,FALSE),0)</f>
        <v>0</v>
      </c>
      <c r="I46" s="9">
        <f>IF(SUM(G46:H46)=0,E46,SUM(G46:H46))</f>
        <v>178229.5</v>
      </c>
    </row>
    <row r="47" spans="1:9">
      <c r="A47">
        <v>46</v>
      </c>
      <c r="B47">
        <v>50</v>
      </c>
      <c r="D47" t="s">
        <v>46</v>
      </c>
      <c r="E47" s="9">
        <v>156723</v>
      </c>
      <c r="G47" s="9">
        <f>IFERROR(VLOOKUP(D47,集計!$B$2:$L$578,11,FALSE),0)</f>
        <v>176665</v>
      </c>
      <c r="H47" s="9">
        <f>IFERROR(VLOOKUP(D47,'集計(その他)'!$A$2:$L$278,9,FALSE),0)</f>
        <v>0</v>
      </c>
      <c r="I47" s="9">
        <f>IF(SUM(G47:H47)=0,E47,SUM(G47:H47))</f>
        <v>176665</v>
      </c>
    </row>
    <row r="48" spans="1:9">
      <c r="A48">
        <v>47</v>
      </c>
      <c r="B48">
        <v>46</v>
      </c>
      <c r="D48" t="s">
        <v>32</v>
      </c>
      <c r="E48" s="9">
        <v>157795</v>
      </c>
      <c r="G48" s="9">
        <f>IFERROR(VLOOKUP(D48,集計!$B$2:$L$578,11,FALSE),0)</f>
        <v>174218</v>
      </c>
      <c r="H48" s="9">
        <f>IFERROR(VLOOKUP(D48,'集計(その他)'!$A$2:$L$278,9,FALSE),0)</f>
        <v>0</v>
      </c>
      <c r="I48" s="9">
        <f>IF(SUM(G48:H48)=0,E48,SUM(G48:H48))</f>
        <v>174218</v>
      </c>
    </row>
    <row r="49" spans="1:9">
      <c r="A49">
        <v>48</v>
      </c>
      <c r="B49">
        <v>47</v>
      </c>
      <c r="D49" t="s">
        <v>244</v>
      </c>
      <c r="E49" s="9">
        <v>164708</v>
      </c>
      <c r="G49" s="9">
        <f>IFERROR(VLOOKUP(D49,集計!$B$2:$L$578,11,FALSE),0)</f>
        <v>173764</v>
      </c>
      <c r="H49" s="9">
        <f>IFERROR(VLOOKUP(D49,'集計(その他)'!$A$2:$L$278,9,FALSE),0)</f>
        <v>0</v>
      </c>
      <c r="I49" s="9">
        <f>IF(SUM(G49:H49)=0,E49,SUM(G49:H49))</f>
        <v>173764</v>
      </c>
    </row>
    <row r="50" spans="1:9">
      <c r="A50">
        <v>49</v>
      </c>
      <c r="B50">
        <v>48</v>
      </c>
      <c r="D50" t="s">
        <v>22</v>
      </c>
      <c r="E50" s="9">
        <v>157621.5</v>
      </c>
      <c r="G50" s="9">
        <f>IFERROR(VLOOKUP(D50,集計!$B$2:$L$578,11,FALSE),0)</f>
        <v>170267.5</v>
      </c>
      <c r="H50" s="9">
        <f>IFERROR(VLOOKUP(D50,'集計(その他)'!$A$2:$L$278,9,FALSE),0)</f>
        <v>0</v>
      </c>
      <c r="I50" s="9">
        <f>IF(SUM(G50:H50)=0,E50,SUM(G50:H50))</f>
        <v>170267.5</v>
      </c>
    </row>
    <row r="51" spans="1:9">
      <c r="A51">
        <v>50</v>
      </c>
      <c r="B51">
        <v>49</v>
      </c>
      <c r="D51" t="s">
        <v>161</v>
      </c>
      <c r="E51" s="9">
        <v>169878</v>
      </c>
      <c r="G51" s="9">
        <f>IFERROR(VLOOKUP(D51,集計!$B$2:$L$578,11,FALSE),0)</f>
        <v>0</v>
      </c>
      <c r="H51" s="9">
        <f>IFERROR(VLOOKUP(D51,'集計(その他)'!$A$2:$L$278,9,FALSE),0)</f>
        <v>169878</v>
      </c>
      <c r="I51" s="9">
        <f>IF(SUM(G51:H51)=0,E51,SUM(G51:H51))</f>
        <v>169878</v>
      </c>
    </row>
    <row r="52" spans="1:9">
      <c r="A52">
        <v>51</v>
      </c>
      <c r="B52">
        <v>51</v>
      </c>
      <c r="D52" s="1" t="s">
        <v>395</v>
      </c>
      <c r="E52" s="9">
        <v>154844.5</v>
      </c>
      <c r="G52" s="9">
        <f>IFERROR(VLOOKUP(D52,集計!$B$2:$L$578,11,FALSE),0)</f>
        <v>168176.5</v>
      </c>
      <c r="H52" s="9">
        <f>IFERROR(VLOOKUP(D52,'集計(その他)'!$A$2:$L$278,9,FALSE),0)</f>
        <v>0</v>
      </c>
      <c r="I52" s="9">
        <f>IF(SUM(G52:H52)=0,E52,SUM(G52:H52))</f>
        <v>168176.5</v>
      </c>
    </row>
    <row r="53" spans="1:9">
      <c r="A53">
        <v>52</v>
      </c>
      <c r="B53">
        <v>52</v>
      </c>
      <c r="D53" t="s">
        <v>1145</v>
      </c>
      <c r="E53" s="9">
        <v>144014</v>
      </c>
      <c r="G53" s="9">
        <f>IFERROR(VLOOKUP(D53,集計!$B$2:$L$578,11,FALSE),0)</f>
        <v>167292</v>
      </c>
      <c r="H53" s="9">
        <f>IFERROR(VLOOKUP(D53,'集計(その他)'!$A$2:$L$278,9,FALSE),0)</f>
        <v>0</v>
      </c>
      <c r="I53" s="9">
        <f>IF(SUM(G53:H53)=0,E53,SUM(G53:H53))</f>
        <v>167292</v>
      </c>
    </row>
    <row r="54" spans="1:9">
      <c r="A54">
        <v>53</v>
      </c>
      <c r="B54">
        <v>53</v>
      </c>
      <c r="D54" t="s">
        <v>584</v>
      </c>
      <c r="E54" s="9">
        <v>149851</v>
      </c>
      <c r="G54" s="9">
        <f>IFERROR(VLOOKUP(D54,集計!$B$2:$L$578,11,FALSE),0)</f>
        <v>164143</v>
      </c>
      <c r="H54" s="9">
        <f>IFERROR(VLOOKUP(D54,'集計(その他)'!$A$2:$L$278,9,FALSE),0)</f>
        <v>0</v>
      </c>
      <c r="I54" s="9">
        <f>IF(SUM(G54:H54)=0,E54,SUM(G54:H54))</f>
        <v>164143</v>
      </c>
    </row>
    <row r="55" spans="1:9">
      <c r="A55">
        <v>54</v>
      </c>
      <c r="B55">
        <v>54</v>
      </c>
      <c r="D55" t="s">
        <v>1282</v>
      </c>
      <c r="E55" s="9">
        <v>162170</v>
      </c>
      <c r="G55" s="9">
        <f>IFERROR(VLOOKUP(D55,集計!$B$2:$L$578,11,FALSE),0)</f>
        <v>0</v>
      </c>
      <c r="H55" s="9">
        <f>IFERROR(VLOOKUP(D55,'集計(その他)'!$A$2:$L$278,9,FALSE),0)</f>
        <v>162170</v>
      </c>
      <c r="I55" s="9">
        <f>IF(SUM(G55:H55)=0,E55,SUM(G55:H55))</f>
        <v>162170</v>
      </c>
    </row>
    <row r="56" spans="1:9">
      <c r="A56">
        <v>55</v>
      </c>
      <c r="B56">
        <v>55</v>
      </c>
      <c r="D56" t="s">
        <v>88</v>
      </c>
      <c r="E56" s="9">
        <v>142916</v>
      </c>
      <c r="G56" s="9">
        <f>IFERROR(VLOOKUP(D56,集計!$B$2:$L$578,11,FALSE),0)</f>
        <v>155186.5</v>
      </c>
      <c r="H56" s="9">
        <f>IFERROR(VLOOKUP(D56,'集計(その他)'!$A$2:$L$278,9,FALSE),0)</f>
        <v>0</v>
      </c>
      <c r="I56" s="9">
        <f>IF(SUM(G56:H56)=0,E56,SUM(G56:H56))</f>
        <v>155186.5</v>
      </c>
    </row>
    <row r="57" spans="1:9">
      <c r="A57">
        <v>56</v>
      </c>
      <c r="B57">
        <v>56</v>
      </c>
      <c r="D57" t="s">
        <v>61</v>
      </c>
      <c r="E57" s="9">
        <v>143653</v>
      </c>
      <c r="G57" s="9">
        <f>IFERROR(VLOOKUP(D57,集計!$B$2:$L$578,11,FALSE),0)</f>
        <v>154998</v>
      </c>
      <c r="H57" s="9">
        <f>IFERROR(VLOOKUP(D57,'集計(その他)'!$A$2:$L$278,9,FALSE),0)</f>
        <v>0</v>
      </c>
      <c r="I57" s="9">
        <f>IF(SUM(G57:H57)=0,E57,SUM(G57:H57))</f>
        <v>154998</v>
      </c>
    </row>
    <row r="58" spans="1:9">
      <c r="A58">
        <v>57</v>
      </c>
      <c r="B58">
        <v>57</v>
      </c>
      <c r="D58" t="s">
        <v>30</v>
      </c>
      <c r="E58" s="9">
        <v>147027</v>
      </c>
      <c r="G58" s="9">
        <f>IFERROR(VLOOKUP(D58,集計!$B$2:$L$578,11,FALSE),0)</f>
        <v>153126.5</v>
      </c>
      <c r="H58" s="9">
        <f>IFERROR(VLOOKUP(D58,'集計(その他)'!$A$2:$L$278,9,FALSE),0)</f>
        <v>0</v>
      </c>
      <c r="I58" s="9">
        <f>IF(SUM(G58:H58)=0,E58,SUM(G58:H58))</f>
        <v>153126.5</v>
      </c>
    </row>
    <row r="59" spans="1:9">
      <c r="A59">
        <v>58</v>
      </c>
      <c r="B59">
        <v>58</v>
      </c>
      <c r="D59" t="s">
        <v>1115</v>
      </c>
      <c r="E59" s="9">
        <v>144261</v>
      </c>
      <c r="G59" s="9">
        <f>IFERROR(VLOOKUP(D59,集計!$B$2:$L$578,11,FALSE),0)</f>
        <v>152696</v>
      </c>
      <c r="H59" s="9">
        <f>IFERROR(VLOOKUP(D59,'集計(その他)'!$A$2:$L$278,9,FALSE),0)</f>
        <v>0</v>
      </c>
      <c r="I59" s="9">
        <f>IF(SUM(G59:H59)=0,E59,SUM(G59:H59))</f>
        <v>152696</v>
      </c>
    </row>
    <row r="60" spans="1:9">
      <c r="A60">
        <v>59</v>
      </c>
      <c r="B60">
        <v>59</v>
      </c>
      <c r="D60" t="s">
        <v>844</v>
      </c>
      <c r="E60" s="9">
        <v>140740</v>
      </c>
      <c r="G60" s="9">
        <f>IFERROR(VLOOKUP(D60,集計!$B$2:$L$578,11,FALSE),0)</f>
        <v>150685.5</v>
      </c>
      <c r="H60" s="9">
        <f>IFERROR(VLOOKUP(D60,'集計(その他)'!$A$2:$L$278,9,FALSE),0)</f>
        <v>0</v>
      </c>
      <c r="I60" s="9">
        <f>IF(SUM(G60:H60)=0,E60,SUM(G60:H60))</f>
        <v>150685.5</v>
      </c>
    </row>
    <row r="61" spans="1:9">
      <c r="A61">
        <v>60</v>
      </c>
      <c r="B61">
        <v>60</v>
      </c>
      <c r="D61" t="s">
        <v>1229</v>
      </c>
      <c r="E61" s="9">
        <v>147522</v>
      </c>
      <c r="G61" s="9">
        <f>IFERROR(VLOOKUP(D61,集計!$B$2:$L$578,11,FALSE),0)</f>
        <v>0</v>
      </c>
      <c r="H61" s="9">
        <f>IFERROR(VLOOKUP(D61,'集計(その他)'!$A$2:$L$278,9,FALSE),0)</f>
        <v>147522.5</v>
      </c>
      <c r="I61" s="9">
        <f>IF(SUM(G61:H61)=0,E61,SUM(G61:H61))</f>
        <v>147522.5</v>
      </c>
    </row>
    <row r="62" spans="1:9">
      <c r="A62">
        <v>61</v>
      </c>
      <c r="B62">
        <v>61</v>
      </c>
      <c r="D62" t="s">
        <v>33</v>
      </c>
      <c r="E62" s="9">
        <v>133596.5</v>
      </c>
      <c r="G62" s="9">
        <f>IFERROR(VLOOKUP(D62,集計!$B$2:$L$578,11,FALSE),0)</f>
        <v>143934.5</v>
      </c>
      <c r="H62" s="9">
        <f>IFERROR(VLOOKUP(D62,'集計(その他)'!$A$2:$L$278,9,FALSE),0)</f>
        <v>0</v>
      </c>
      <c r="I62" s="9">
        <f>IF(SUM(G62:H62)=0,E62,SUM(G62:H62))</f>
        <v>143934.5</v>
      </c>
    </row>
    <row r="63" spans="1:9">
      <c r="A63">
        <v>62</v>
      </c>
      <c r="B63">
        <v>62</v>
      </c>
      <c r="D63" t="s">
        <v>396</v>
      </c>
      <c r="E63" s="9">
        <v>135454</v>
      </c>
      <c r="G63" s="9">
        <f>IFERROR(VLOOKUP(D63,集計!$B$2:$L$578,11,FALSE),0)</f>
        <v>142053.5</v>
      </c>
      <c r="H63" s="9">
        <f>IFERROR(VLOOKUP(D63,'集計(その他)'!$A$2:$L$278,9,FALSE),0)</f>
        <v>0</v>
      </c>
      <c r="I63" s="9">
        <f>IF(SUM(G63:H63)=0,E63,SUM(G63:H63))</f>
        <v>142053.5</v>
      </c>
    </row>
    <row r="64" spans="1:9">
      <c r="A64">
        <v>63</v>
      </c>
      <c r="B64">
        <v>63</v>
      </c>
      <c r="D64" s="1" t="s">
        <v>397</v>
      </c>
      <c r="E64" s="9">
        <v>135105</v>
      </c>
      <c r="G64" s="9">
        <f>IFERROR(VLOOKUP(D64,集計!$B$2:$L$578,11,FALSE),0)</f>
        <v>141664.5</v>
      </c>
      <c r="H64" s="9">
        <f>IFERROR(VLOOKUP(D64,'集計(その他)'!$A$2:$L$278,9,FALSE),0)</f>
        <v>0</v>
      </c>
      <c r="I64" s="9">
        <f>IF(SUM(G64:H64)=0,E64,SUM(G64:H64))</f>
        <v>141664.5</v>
      </c>
    </row>
    <row r="65" spans="1:9">
      <c r="A65">
        <v>64</v>
      </c>
      <c r="B65">
        <v>64</v>
      </c>
      <c r="D65" t="s">
        <v>43</v>
      </c>
      <c r="E65" s="9">
        <v>130012</v>
      </c>
      <c r="G65" s="9">
        <f>IFERROR(VLOOKUP(D65,集計!$B$2:$L$578,11,FALSE),0)</f>
        <v>141614</v>
      </c>
      <c r="H65" s="9">
        <f>IFERROR(VLOOKUP(D65,'集計(その他)'!$A$2:$L$278,9,FALSE),0)</f>
        <v>0</v>
      </c>
      <c r="I65" s="9">
        <f>IF(SUM(G65:H65)=0,E65,SUM(G65:H65))</f>
        <v>141614</v>
      </c>
    </row>
    <row r="66" spans="1:9">
      <c r="A66">
        <v>65</v>
      </c>
      <c r="B66">
        <v>65</v>
      </c>
      <c r="D66" t="s">
        <v>1321</v>
      </c>
      <c r="E66" s="9">
        <v>141441</v>
      </c>
      <c r="G66" s="9">
        <f>IFERROR(VLOOKUP(D66,集計!$B$2:$L$578,11,FALSE),0)</f>
        <v>0</v>
      </c>
      <c r="H66" s="9">
        <f>IFERROR(VLOOKUP(D66,'集計(その他)'!$A$2:$L$278,9,FALSE),0)</f>
        <v>141441</v>
      </c>
      <c r="I66" s="9">
        <f>IF(SUM(G66:H66)=0,E66,SUM(G66:H66))</f>
        <v>141441</v>
      </c>
    </row>
    <row r="67" spans="1:9">
      <c r="A67">
        <v>66</v>
      </c>
      <c r="B67">
        <v>69</v>
      </c>
      <c r="D67" t="s">
        <v>62</v>
      </c>
      <c r="E67" s="9">
        <v>123211</v>
      </c>
      <c r="G67" s="9">
        <f>IFERROR(VLOOKUP(D67,集計!$B$2:$L$578,11,FALSE),0)</f>
        <v>141240.5</v>
      </c>
      <c r="H67" s="9">
        <f>IFERROR(VLOOKUP(D67,'集計(その他)'!$A$2:$L$278,9,FALSE),0)</f>
        <v>0</v>
      </c>
      <c r="I67" s="9">
        <f>IF(SUM(G67:H67)=0,E67,SUM(G67:H67))</f>
        <v>141240.5</v>
      </c>
    </row>
    <row r="68" spans="1:9">
      <c r="A68">
        <v>67</v>
      </c>
      <c r="B68">
        <v>66</v>
      </c>
      <c r="D68" t="s">
        <v>110</v>
      </c>
      <c r="E68" s="9">
        <v>133514</v>
      </c>
      <c r="G68" s="9">
        <f>IFERROR(VLOOKUP(D68,集計!$B$2:$L$578,11,FALSE),0)</f>
        <v>140035</v>
      </c>
      <c r="H68" s="9">
        <f>IFERROR(VLOOKUP(D68,'集計(その他)'!$A$2:$L$278,9,FALSE),0)</f>
        <v>0</v>
      </c>
      <c r="I68" s="9">
        <f>IF(SUM(G68:H68)=0,E68,SUM(G68:H68))</f>
        <v>140035</v>
      </c>
    </row>
    <row r="69" spans="1:9">
      <c r="A69">
        <v>68</v>
      </c>
      <c r="B69">
        <v>67</v>
      </c>
      <c r="D69" t="s">
        <v>36</v>
      </c>
      <c r="E69" s="9">
        <v>125635</v>
      </c>
      <c r="G69" s="9">
        <f>IFERROR(VLOOKUP(D69,集計!$B$2:$L$578,11,FALSE),0)</f>
        <v>134846</v>
      </c>
      <c r="H69" s="9">
        <f>IFERROR(VLOOKUP(D69,'集計(その他)'!$A$2:$L$278,9,FALSE),0)</f>
        <v>0</v>
      </c>
      <c r="I69" s="9">
        <f>IF(SUM(G69:H69)=0,E69,SUM(G69:H69))</f>
        <v>134846</v>
      </c>
    </row>
    <row r="70" spans="1:9">
      <c r="A70">
        <v>69</v>
      </c>
      <c r="B70">
        <v>68</v>
      </c>
      <c r="D70" t="s">
        <v>18</v>
      </c>
      <c r="E70" s="9">
        <v>118489</v>
      </c>
      <c r="G70" s="9">
        <f>IFERROR(VLOOKUP(D70,集計!$B$2:$L$578,11,FALSE),0)</f>
        <v>134526</v>
      </c>
      <c r="H70" s="9">
        <f>IFERROR(VLOOKUP(D70,'集計(その他)'!$A$2:$L$278,9,FALSE),0)</f>
        <v>0</v>
      </c>
      <c r="I70" s="9">
        <f>IF(SUM(G70:H70)=0,E70,SUM(G70:H70))</f>
        <v>134526</v>
      </c>
    </row>
    <row r="71" spans="1:9">
      <c r="A71">
        <v>70</v>
      </c>
      <c r="B71">
        <v>70</v>
      </c>
      <c r="D71" t="s">
        <v>334</v>
      </c>
      <c r="E71" s="9">
        <v>123470</v>
      </c>
      <c r="G71" s="9">
        <f>IFERROR(VLOOKUP(D71,集計!$B$2:$L$578,11,FALSE),0)</f>
        <v>133756</v>
      </c>
      <c r="H71" s="9">
        <f>IFERROR(VLOOKUP(D71,'集計(その他)'!$A$2:$L$278,9,FALSE),0)</f>
        <v>0</v>
      </c>
      <c r="I71" s="9">
        <f>IF(SUM(G71:H71)=0,E71,SUM(G71:H71))</f>
        <v>133756</v>
      </c>
    </row>
    <row r="72" spans="1:9">
      <c r="A72">
        <v>71</v>
      </c>
      <c r="B72">
        <v>72</v>
      </c>
      <c r="D72" t="s">
        <v>29</v>
      </c>
      <c r="E72" s="9">
        <v>119972</v>
      </c>
      <c r="G72" s="9">
        <f>IFERROR(VLOOKUP(D72,集計!$B$2:$L$578,11,FALSE),0)</f>
        <v>129470</v>
      </c>
      <c r="H72" s="9">
        <f>IFERROR(VLOOKUP(D72,'集計(その他)'!$A$2:$L$278,9,FALSE),0)</f>
        <v>0</v>
      </c>
      <c r="I72" s="9">
        <f>IF(SUM(G72:H72)=0,E72,SUM(G72:H72))</f>
        <v>129470</v>
      </c>
    </row>
    <row r="73" spans="1:9">
      <c r="A73">
        <v>72</v>
      </c>
      <c r="B73">
        <v>71</v>
      </c>
      <c r="D73" t="s">
        <v>580</v>
      </c>
      <c r="E73" s="9">
        <v>118427</v>
      </c>
      <c r="G73" s="9">
        <f>IFERROR(VLOOKUP(D73,集計!$B$2:$L$578,11,FALSE),0)</f>
        <v>129031</v>
      </c>
      <c r="H73" s="9">
        <f>IFERROR(VLOOKUP(D73,'集計(その他)'!$A$2:$L$278,9,FALSE),0)</f>
        <v>0</v>
      </c>
      <c r="I73" s="9">
        <f>IF(SUM(G73:H73)=0,E73,SUM(G73:H73))</f>
        <v>129031</v>
      </c>
    </row>
    <row r="74" spans="1:9">
      <c r="A74">
        <v>73</v>
      </c>
      <c r="B74">
        <v>73</v>
      </c>
      <c r="D74" t="s">
        <v>1314</v>
      </c>
      <c r="E74" s="9">
        <v>125998.5</v>
      </c>
      <c r="G74" s="9">
        <f>IFERROR(VLOOKUP(D74,集計!$B$2:$L$578,11,FALSE),0)</f>
        <v>0</v>
      </c>
      <c r="H74" s="9">
        <f>IFERROR(VLOOKUP(D74,'集計(その他)'!$A$2:$L$278,9,FALSE),0)</f>
        <v>125998.5</v>
      </c>
      <c r="I74" s="9">
        <f>IF(SUM(G74:H74)=0,E74,SUM(G74:H74))</f>
        <v>125998.5</v>
      </c>
    </row>
    <row r="75" spans="1:9">
      <c r="A75">
        <v>74</v>
      </c>
      <c r="B75">
        <v>74</v>
      </c>
      <c r="D75" t="s">
        <v>597</v>
      </c>
      <c r="E75" s="9">
        <v>112318</v>
      </c>
      <c r="G75" s="9">
        <f>IFERROR(VLOOKUP(D75,集計!$B$2:$L$578,11,FALSE),0)</f>
        <v>125051.5</v>
      </c>
      <c r="H75" s="9">
        <f>IFERROR(VLOOKUP(D75,'集計(その他)'!$A$2:$L$278,9,FALSE),0)</f>
        <v>0</v>
      </c>
      <c r="I75" s="9">
        <f>IF(SUM(G75:H75)=0,E75,SUM(G75:H75))</f>
        <v>125051.5</v>
      </c>
    </row>
    <row r="76" spans="1:9">
      <c r="A76">
        <v>75</v>
      </c>
      <c r="B76">
        <v>75</v>
      </c>
      <c r="D76" t="s">
        <v>552</v>
      </c>
      <c r="E76" s="9">
        <v>112527</v>
      </c>
      <c r="G76" s="9">
        <f>IFERROR(VLOOKUP(D76,集計!$B$2:$L$578,11,FALSE),0)</f>
        <v>124742</v>
      </c>
      <c r="H76" s="9">
        <f>IFERROR(VLOOKUP(D76,'集計(その他)'!$A$2:$L$278,9,FALSE),0)</f>
        <v>0</v>
      </c>
      <c r="I76" s="9">
        <f>IF(SUM(G76:H76)=0,E76,SUM(G76:H76))</f>
        <v>124742</v>
      </c>
    </row>
    <row r="77" spans="1:9">
      <c r="A77">
        <v>76</v>
      </c>
      <c r="B77">
        <v>76</v>
      </c>
      <c r="D77" t="s">
        <v>47</v>
      </c>
      <c r="E77" s="9">
        <v>114456</v>
      </c>
      <c r="G77" s="9">
        <f>IFERROR(VLOOKUP(D77,集計!$B$2:$L$578,11,FALSE),0)</f>
        <v>121021.5</v>
      </c>
      <c r="H77" s="9">
        <f>IFERROR(VLOOKUP(D77,'集計(その他)'!$A$2:$L$278,9,FALSE),0)</f>
        <v>0</v>
      </c>
      <c r="I77" s="9">
        <f>IF(SUM(G77:H77)=0,E77,SUM(G77:H77))</f>
        <v>121021.5</v>
      </c>
    </row>
    <row r="78" spans="1:9">
      <c r="A78">
        <v>77</v>
      </c>
      <c r="B78">
        <v>77</v>
      </c>
      <c r="D78" t="s">
        <v>69</v>
      </c>
      <c r="E78" s="9">
        <v>114413</v>
      </c>
      <c r="G78" s="9">
        <f>IFERROR(VLOOKUP(D78,集計!$B$2:$L$578,11,FALSE),0)</f>
        <v>119444.5</v>
      </c>
      <c r="H78" s="9">
        <f>IFERROR(VLOOKUP(D78,'集計(その他)'!$A$2:$L$278,9,FALSE),0)</f>
        <v>0</v>
      </c>
      <c r="I78" s="9">
        <f>IF(SUM(G78:H78)=0,E78,SUM(G78:H78))</f>
        <v>119444.5</v>
      </c>
    </row>
    <row r="79" spans="1:9">
      <c r="A79">
        <v>78</v>
      </c>
      <c r="B79">
        <v>78</v>
      </c>
      <c r="D79" t="s">
        <v>1030</v>
      </c>
      <c r="E79" s="9">
        <v>107343</v>
      </c>
      <c r="G79" s="9">
        <f>IFERROR(VLOOKUP(D79,集計!$B$2:$L$578,11,FALSE),0)</f>
        <v>118892.5</v>
      </c>
      <c r="H79" s="9">
        <f>IFERROR(VLOOKUP(D79,'集計(その他)'!$A$2:$L$278,9,FALSE),0)</f>
        <v>0</v>
      </c>
      <c r="I79" s="9">
        <f>IF(SUM(G79:H79)=0,E79,SUM(G79:H79))</f>
        <v>118892.5</v>
      </c>
    </row>
    <row r="80" spans="1:9">
      <c r="A80">
        <v>79</v>
      </c>
      <c r="B80">
        <v>88</v>
      </c>
      <c r="D80" s="1" t="s">
        <v>1029</v>
      </c>
      <c r="E80" s="9">
        <v>98352.5</v>
      </c>
      <c r="G80" s="9">
        <f>IFERROR(VLOOKUP(D80,集計!$B$2:$L$578,11,FALSE),0)</f>
        <v>117993.5</v>
      </c>
      <c r="H80" s="9">
        <f>IFERROR(VLOOKUP(D80,'集計(その他)'!$A$2:$L$278,9,FALSE),0)</f>
        <v>0</v>
      </c>
      <c r="I80" s="9">
        <f>IF(SUM(G80:H80)=0,E80,SUM(G80:H80))</f>
        <v>117993.5</v>
      </c>
    </row>
    <row r="81" spans="1:9">
      <c r="A81">
        <v>80</v>
      </c>
      <c r="B81">
        <v>79</v>
      </c>
      <c r="D81" t="s">
        <v>1272</v>
      </c>
      <c r="E81" s="9">
        <v>117338</v>
      </c>
      <c r="G81" s="9">
        <f>IFERROR(VLOOKUP(D81,集計!$B$2:$L$578,11,FALSE),0)</f>
        <v>0</v>
      </c>
      <c r="H81" s="9">
        <f>IFERROR(VLOOKUP(D81,'集計(その他)'!$A$2:$L$278,9,FALSE),0)</f>
        <v>117338</v>
      </c>
      <c r="I81" s="9">
        <f>IF(SUM(G81:H81)=0,E81,SUM(G81:H81))</f>
        <v>117338</v>
      </c>
    </row>
    <row r="82" spans="1:9">
      <c r="A82">
        <v>81</v>
      </c>
      <c r="B82">
        <v>80</v>
      </c>
      <c r="D82" t="s">
        <v>31</v>
      </c>
      <c r="E82" s="9">
        <v>112223</v>
      </c>
      <c r="G82" s="9">
        <f>IFERROR(VLOOKUP(D82,集計!$B$2:$L$578,11,FALSE),0)</f>
        <v>117250</v>
      </c>
      <c r="H82" s="9">
        <f>IFERROR(VLOOKUP(D82,'集計(その他)'!$A$2:$L$278,9,FALSE),0)</f>
        <v>0</v>
      </c>
      <c r="I82" s="9">
        <f>IF(SUM(G82:H82)=0,E82,SUM(G82:H82))</f>
        <v>117250</v>
      </c>
    </row>
    <row r="83" spans="1:9">
      <c r="A83">
        <v>82</v>
      </c>
      <c r="B83">
        <v>81</v>
      </c>
      <c r="D83" t="s">
        <v>35</v>
      </c>
      <c r="E83" s="9">
        <v>112181</v>
      </c>
      <c r="G83" s="9">
        <f>IFERROR(VLOOKUP(D83,集計!$B$2:$L$578,11,FALSE),0)</f>
        <v>114929</v>
      </c>
      <c r="H83" s="9">
        <f>IFERROR(VLOOKUP(D83,'集計(その他)'!$A$2:$L$278,9,FALSE),0)</f>
        <v>0</v>
      </c>
      <c r="I83" s="9">
        <f>IF(SUM(G83:H83)=0,E83,SUM(G83:H83))</f>
        <v>114929</v>
      </c>
    </row>
    <row r="84" spans="1:9">
      <c r="A84">
        <v>83</v>
      </c>
      <c r="B84">
        <v>82</v>
      </c>
      <c r="D84" t="s">
        <v>41</v>
      </c>
      <c r="E84" s="9">
        <v>104720</v>
      </c>
      <c r="G84" s="9">
        <f>IFERROR(VLOOKUP(D84,集計!$B$2:$L$578,11,FALSE),0)</f>
        <v>114681</v>
      </c>
      <c r="H84" s="9">
        <f>IFERROR(VLOOKUP(D84,'集計(その他)'!$A$2:$L$278,9,FALSE),0)</f>
        <v>0</v>
      </c>
      <c r="I84" s="9">
        <f>IF(SUM(G84:H84)=0,E84,SUM(G84:H84))</f>
        <v>114681</v>
      </c>
    </row>
    <row r="85" spans="1:9">
      <c r="A85">
        <v>84</v>
      </c>
      <c r="B85">
        <v>83</v>
      </c>
      <c r="D85" t="s">
        <v>1154</v>
      </c>
      <c r="E85" s="9">
        <v>100835</v>
      </c>
      <c r="G85" s="9">
        <f>IFERROR(VLOOKUP(D85,集計!$B$2:$L$578,11,FALSE),0)</f>
        <v>113157.5</v>
      </c>
      <c r="H85" s="9">
        <f>IFERROR(VLOOKUP(D85,'集計(その他)'!$A$2:$L$278,9,FALSE),0)</f>
        <v>0</v>
      </c>
      <c r="I85" s="9">
        <f>IF(SUM(G85:H85)=0,E85,SUM(G85:H85))</f>
        <v>113157.5</v>
      </c>
    </row>
    <row r="86" spans="1:9">
      <c r="A86">
        <v>85</v>
      </c>
      <c r="B86">
        <v>84</v>
      </c>
      <c r="D86" t="s">
        <v>290</v>
      </c>
      <c r="E86" s="9">
        <v>51068</v>
      </c>
      <c r="G86" s="9">
        <f>IFERROR(VLOOKUP(D86,集計!$B$2:$L$578,11,FALSE),0)</f>
        <v>112983.5</v>
      </c>
      <c r="H86" s="9">
        <f>IFERROR(VLOOKUP(D86,'集計(その他)'!$A$2:$L$278,9,FALSE),0)</f>
        <v>0</v>
      </c>
      <c r="I86" s="9">
        <f>IF(SUM(G86:H86)=0,E86,SUM(G86:H86))</f>
        <v>112983.5</v>
      </c>
    </row>
    <row r="87" spans="1:9">
      <c r="A87">
        <v>86</v>
      </c>
      <c r="B87">
        <v>85</v>
      </c>
      <c r="D87" t="s">
        <v>652</v>
      </c>
      <c r="E87" s="9">
        <v>103930</v>
      </c>
      <c r="G87" s="9">
        <f>IFERROR(VLOOKUP(D87,集計!$B$2:$L$578,11,FALSE),0)</f>
        <v>112903</v>
      </c>
      <c r="H87" s="9">
        <f>IFERROR(VLOOKUP(D87,'集計(その他)'!$A$2:$L$278,9,FALSE),0)</f>
        <v>0</v>
      </c>
      <c r="I87" s="9">
        <f>IF(SUM(G87:H87)=0,E87,SUM(G87:H87))</f>
        <v>112903</v>
      </c>
    </row>
    <row r="88" spans="1:9">
      <c r="A88">
        <v>87</v>
      </c>
      <c r="B88">
        <v>86</v>
      </c>
      <c r="D88" t="s">
        <v>651</v>
      </c>
      <c r="E88" s="9">
        <v>101369</v>
      </c>
      <c r="G88" s="9">
        <f>IFERROR(VLOOKUP(D88,集計!$B$2:$L$578,11,FALSE),0)</f>
        <v>112340.5</v>
      </c>
      <c r="H88" s="9">
        <f>IFERROR(VLOOKUP(D88,'集計(その他)'!$A$2:$L$278,9,FALSE),0)</f>
        <v>0</v>
      </c>
      <c r="I88" s="9">
        <f>IF(SUM(G88:H88)=0,E88,SUM(G88:H88))</f>
        <v>112340.5</v>
      </c>
    </row>
    <row r="89" spans="1:9">
      <c r="A89">
        <v>88</v>
      </c>
      <c r="B89">
        <v>87</v>
      </c>
      <c r="D89" t="s">
        <v>42</v>
      </c>
      <c r="E89" s="9">
        <v>104009</v>
      </c>
      <c r="G89" s="9">
        <f>IFERROR(VLOOKUP(D89,集計!$B$2:$L$578,11,FALSE),0)</f>
        <v>111918</v>
      </c>
      <c r="H89" s="9">
        <f>IFERROR(VLOOKUP(D89,'集計(その他)'!$A$2:$L$278,9,FALSE),0)</f>
        <v>0</v>
      </c>
      <c r="I89" s="9">
        <f>IF(SUM(G89:H89)=0,E89,SUM(G89:H89))</f>
        <v>111918</v>
      </c>
    </row>
    <row r="90" spans="1:9">
      <c r="A90">
        <v>89</v>
      </c>
      <c r="B90">
        <v>140</v>
      </c>
      <c r="D90" t="s">
        <v>249</v>
      </c>
      <c r="E90" s="9">
        <v>62495</v>
      </c>
      <c r="G90" s="9">
        <f>IFERROR(VLOOKUP(D90,集計!$B$2:$L$578,11,FALSE),0)</f>
        <v>108791</v>
      </c>
      <c r="H90" s="9">
        <f>IFERROR(VLOOKUP(D90,'集計(その他)'!$A$2:$L$278,9,FALSE),0)</f>
        <v>0</v>
      </c>
      <c r="I90" s="9">
        <f>IF(SUM(G90:H90)=0,E90,SUM(G90:H90))</f>
        <v>108791</v>
      </c>
    </row>
    <row r="91" spans="1:9">
      <c r="A91">
        <v>90</v>
      </c>
      <c r="B91">
        <v>89</v>
      </c>
      <c r="D91" t="s">
        <v>59</v>
      </c>
      <c r="E91" s="9">
        <v>104132</v>
      </c>
      <c r="G91" s="9">
        <f>IFERROR(VLOOKUP(D91,集計!$B$2:$L$578,11,FALSE),0)</f>
        <v>108183</v>
      </c>
      <c r="H91" s="9">
        <f>IFERROR(VLOOKUP(D91,'集計(その他)'!$A$2:$L$278,9,FALSE),0)</f>
        <v>0</v>
      </c>
      <c r="I91" s="9">
        <f>IF(SUM(G91:H91)=0,E91,SUM(G91:H91))</f>
        <v>108183</v>
      </c>
    </row>
    <row r="92" spans="1:9">
      <c r="A92">
        <v>91</v>
      </c>
      <c r="B92">
        <v>90</v>
      </c>
      <c r="D92" t="s">
        <v>245</v>
      </c>
      <c r="E92" s="9">
        <v>106917</v>
      </c>
      <c r="G92" s="9">
        <f>IFERROR(VLOOKUP(D92,集計!$B$2:$L$578,11,FALSE),0)</f>
        <v>107426</v>
      </c>
      <c r="H92" s="9">
        <f>IFERROR(VLOOKUP(D92,'集計(その他)'!$A$2:$L$278,9,FALSE),0)</f>
        <v>0</v>
      </c>
      <c r="I92" s="9">
        <f>IF(SUM(G92:H92)=0,E92,SUM(G92:H92))</f>
        <v>107426</v>
      </c>
    </row>
    <row r="93" spans="1:9">
      <c r="A93">
        <v>92</v>
      </c>
      <c r="B93">
        <v>91</v>
      </c>
      <c r="D93" t="s">
        <v>338</v>
      </c>
      <c r="E93" s="9">
        <v>104922</v>
      </c>
      <c r="G93" s="9">
        <f>IFERROR(VLOOKUP(D93,集計!$B$2:$L$578,11,FALSE),0)</f>
        <v>106668.5</v>
      </c>
      <c r="H93" s="9">
        <f>IFERROR(VLOOKUP(D93,'集計(その他)'!$A$2:$L$278,9,FALSE),0)</f>
        <v>0</v>
      </c>
      <c r="I93" s="9">
        <f>IF(SUM(G93:H93)=0,E93,SUM(G93:H93))</f>
        <v>106668.5</v>
      </c>
    </row>
    <row r="94" spans="1:9">
      <c r="A94">
        <v>93</v>
      </c>
      <c r="B94">
        <v>92</v>
      </c>
      <c r="D94" t="s">
        <v>75</v>
      </c>
      <c r="E94" s="9">
        <v>94579</v>
      </c>
      <c r="G94" s="9">
        <f>IFERROR(VLOOKUP(D94,集計!$B$2:$L$578,11,FALSE),0)</f>
        <v>106416</v>
      </c>
      <c r="H94" s="9">
        <f>IFERROR(VLOOKUP(D94,'集計(その他)'!$A$2:$L$278,9,FALSE),0)</f>
        <v>0</v>
      </c>
      <c r="I94" s="9">
        <f>IF(SUM(G94:H94)=0,E94,SUM(G94:H94))</f>
        <v>106416</v>
      </c>
    </row>
    <row r="95" spans="1:9">
      <c r="A95">
        <v>94</v>
      </c>
      <c r="B95">
        <v>96</v>
      </c>
      <c r="D95" t="s">
        <v>38</v>
      </c>
      <c r="E95" s="9">
        <v>96281</v>
      </c>
      <c r="G95" s="9">
        <f>IFERROR(VLOOKUP(D95,集計!$B$2:$L$578,11,FALSE),0)</f>
        <v>103547</v>
      </c>
      <c r="H95" s="9">
        <f>IFERROR(VLOOKUP(D95,'集計(その他)'!$A$2:$L$278,9,FALSE),0)</f>
        <v>0</v>
      </c>
      <c r="I95" s="9">
        <f>IF(SUM(G95:H95)=0,E95,SUM(G95:H95))</f>
        <v>103547</v>
      </c>
    </row>
    <row r="96" spans="1:9">
      <c r="A96">
        <v>95</v>
      </c>
      <c r="B96">
        <v>93</v>
      </c>
      <c r="D96" t="s">
        <v>604</v>
      </c>
      <c r="E96" s="9">
        <v>94953</v>
      </c>
      <c r="G96" s="9">
        <f>IFERROR(VLOOKUP(D96,集計!$B$2:$L$578,11,FALSE),0)</f>
        <v>103544.5</v>
      </c>
      <c r="H96" s="9">
        <f>IFERROR(VLOOKUP(D96,'集計(その他)'!$A$2:$L$278,9,FALSE),0)</f>
        <v>0</v>
      </c>
      <c r="I96" s="9">
        <f>IF(SUM(G96:H96)=0,E96,SUM(G96:H96))</f>
        <v>103544.5</v>
      </c>
    </row>
    <row r="97" spans="1:9">
      <c r="A97">
        <v>96</v>
      </c>
      <c r="B97">
        <v>94</v>
      </c>
      <c r="D97" t="s">
        <v>1230</v>
      </c>
      <c r="E97" s="9">
        <v>103069</v>
      </c>
      <c r="G97" s="9">
        <f>IFERROR(VLOOKUP(D97,集計!$B$2:$L$578,11,FALSE),0)</f>
        <v>0</v>
      </c>
      <c r="H97" s="9">
        <f>IFERROR(VLOOKUP(D97,'集計(その他)'!$A$2:$L$278,9,FALSE),0)</f>
        <v>0</v>
      </c>
      <c r="I97" s="9">
        <f>IF(SUM(G97:H97)=0,E97,SUM(G97:H97))</f>
        <v>103069</v>
      </c>
    </row>
    <row r="98" spans="1:9">
      <c r="A98">
        <v>97</v>
      </c>
      <c r="B98">
        <v>95</v>
      </c>
      <c r="D98" t="s">
        <v>65</v>
      </c>
      <c r="E98" s="9">
        <v>98152</v>
      </c>
      <c r="G98" s="9">
        <f>IFERROR(VLOOKUP(D98,集計!$B$2:$L$578,11,FALSE),0)</f>
        <v>102795</v>
      </c>
      <c r="H98" s="9">
        <f>IFERROR(VLOOKUP(D98,'集計(その他)'!$A$2:$L$278,9,FALSE),0)</f>
        <v>0</v>
      </c>
      <c r="I98" s="9">
        <f>IF(SUM(G98:H98)=0,E98,SUM(G98:H98))</f>
        <v>102795</v>
      </c>
    </row>
    <row r="99" spans="1:9">
      <c r="A99">
        <v>98</v>
      </c>
      <c r="B99">
        <v>97</v>
      </c>
      <c r="D99" t="s">
        <v>1226</v>
      </c>
      <c r="E99" s="9">
        <v>100519</v>
      </c>
      <c r="G99" s="9">
        <f>IFERROR(VLOOKUP(D99,集計!$B$2:$L$578,11,FALSE),0)</f>
        <v>0</v>
      </c>
      <c r="H99" s="9">
        <f>IFERROR(VLOOKUP(D99,'集計(その他)'!$A$2:$L$278,9,FALSE),0)</f>
        <v>0</v>
      </c>
      <c r="I99" s="9">
        <f>IF(SUM(G99:H99)=0,E99,SUM(G99:H99))</f>
        <v>100519</v>
      </c>
    </row>
    <row r="100" spans="1:9">
      <c r="A100">
        <v>99</v>
      </c>
      <c r="B100">
        <v>98</v>
      </c>
      <c r="D100" t="s">
        <v>50</v>
      </c>
      <c r="E100" s="9">
        <v>95567</v>
      </c>
      <c r="G100" s="9">
        <f>IFERROR(VLOOKUP(D100,集計!$B$2:$L$578,11,FALSE),0)</f>
        <v>98985</v>
      </c>
      <c r="H100" s="9">
        <f>IFERROR(VLOOKUP(D100,'集計(その他)'!$A$2:$L$278,9,FALSE),0)</f>
        <v>0</v>
      </c>
      <c r="I100" s="9">
        <f>IF(SUM(G100:H100)=0,E100,SUM(G100:H100))</f>
        <v>98985</v>
      </c>
    </row>
    <row r="101" spans="1:9">
      <c r="A101">
        <v>100</v>
      </c>
      <c r="B101">
        <v>99</v>
      </c>
      <c r="D101" t="s">
        <v>425</v>
      </c>
      <c r="E101" s="9">
        <v>78047</v>
      </c>
      <c r="G101" s="9">
        <f>IFERROR(VLOOKUP(D101,集計!$B$2:$L$578,11,FALSE),0)</f>
        <v>96304</v>
      </c>
      <c r="H101" s="9">
        <f>IFERROR(VLOOKUP(D101,'集計(その他)'!$A$2:$L$278,9,FALSE),0)</f>
        <v>0</v>
      </c>
      <c r="I101" s="9">
        <f>IF(SUM(G101:H101)=0,E101,SUM(G101:H101))</f>
        <v>96304</v>
      </c>
    </row>
    <row r="102" spans="1:9">
      <c r="A102">
        <v>101</v>
      </c>
      <c r="B102">
        <v>100</v>
      </c>
      <c r="D102" t="s">
        <v>437</v>
      </c>
      <c r="E102" s="9">
        <v>90323</v>
      </c>
      <c r="G102" s="9">
        <f>IFERROR(VLOOKUP(D102,集計!$B$2:$L$578,11,FALSE),0)</f>
        <v>95469.5</v>
      </c>
      <c r="H102" s="9">
        <f>IFERROR(VLOOKUP(D102,'集計(その他)'!$A$2:$L$278,9,FALSE),0)</f>
        <v>0</v>
      </c>
      <c r="I102" s="9">
        <f>IF(SUM(G102:H102)=0,E102,SUM(G102:H102))</f>
        <v>95469.5</v>
      </c>
    </row>
    <row r="103" spans="1:9">
      <c r="A103">
        <v>102</v>
      </c>
      <c r="B103">
        <v>101</v>
      </c>
      <c r="D103" t="s">
        <v>68</v>
      </c>
      <c r="E103" s="9">
        <v>89986</v>
      </c>
      <c r="G103" s="9">
        <f>IFERROR(VLOOKUP(D103,集計!$B$2:$L$578,11,FALSE),0)</f>
        <v>95088.5</v>
      </c>
      <c r="H103" s="9">
        <f>IFERROR(VLOOKUP(D103,'集計(その他)'!$A$2:$L$278,9,FALSE),0)</f>
        <v>0</v>
      </c>
      <c r="I103" s="9">
        <f>IF(SUM(G103:H103)=0,E103,SUM(G103:H103))</f>
        <v>95088.5</v>
      </c>
    </row>
    <row r="104" spans="1:9">
      <c r="A104">
        <v>103</v>
      </c>
      <c r="B104">
        <v>102</v>
      </c>
      <c r="D104" t="s">
        <v>251</v>
      </c>
      <c r="E104" s="9">
        <v>91295</v>
      </c>
      <c r="G104" s="9">
        <f>IFERROR(VLOOKUP(D104,集計!$B$2:$L$578,11,FALSE),0)</f>
        <v>92941</v>
      </c>
      <c r="H104" s="9">
        <f>IFERROR(VLOOKUP(D104,'集計(その他)'!$A$2:$L$278,9,FALSE),0)</f>
        <v>0</v>
      </c>
      <c r="I104" s="9">
        <f>IF(SUM(G104:H104)=0,E104,SUM(G104:H104))</f>
        <v>92941</v>
      </c>
    </row>
    <row r="105" spans="1:9">
      <c r="A105">
        <v>104</v>
      </c>
      <c r="B105">
        <v>103</v>
      </c>
      <c r="D105" t="s">
        <v>572</v>
      </c>
      <c r="E105" s="9">
        <v>83510</v>
      </c>
      <c r="G105" s="9">
        <f>IFERROR(VLOOKUP(D105,集計!$B$2:$L$578,11,FALSE),0)</f>
        <v>92903.5</v>
      </c>
      <c r="H105" s="9">
        <f>IFERROR(VLOOKUP(D105,'集計(その他)'!$A$2:$L$278,9,FALSE),0)</f>
        <v>0</v>
      </c>
      <c r="I105" s="9">
        <f>IF(SUM(G105:H105)=0,E105,SUM(G105:H105))</f>
        <v>92903.5</v>
      </c>
    </row>
    <row r="106" spans="1:9">
      <c r="A106">
        <v>105</v>
      </c>
      <c r="B106">
        <v>104</v>
      </c>
      <c r="D106" t="s">
        <v>568</v>
      </c>
      <c r="E106" s="9">
        <v>82438</v>
      </c>
      <c r="G106" s="9">
        <f>IFERROR(VLOOKUP(D106,集計!$B$2:$L$578,11,FALSE),0)</f>
        <v>91898</v>
      </c>
      <c r="H106" s="9">
        <f>IFERROR(VLOOKUP(D106,'集計(その他)'!$A$2:$L$278,9,FALSE),0)</f>
        <v>0</v>
      </c>
      <c r="I106" s="9">
        <f>IF(SUM(G106:H106)=0,E106,SUM(G106:H106))</f>
        <v>91898</v>
      </c>
    </row>
    <row r="107" spans="1:9">
      <c r="A107">
        <v>106</v>
      </c>
      <c r="B107">
        <v>105</v>
      </c>
      <c r="D107" t="s">
        <v>34</v>
      </c>
      <c r="E107" s="9">
        <v>86518</v>
      </c>
      <c r="G107" s="9">
        <f>IFERROR(VLOOKUP(D107,集計!$B$2:$L$578,11,FALSE),0)</f>
        <v>91642</v>
      </c>
      <c r="H107" s="9">
        <f>IFERROR(VLOOKUP(D107,'集計(その他)'!$A$2:$L$278,9,FALSE),0)</f>
        <v>0</v>
      </c>
      <c r="I107" s="9">
        <f>IF(SUM(G107:H107)=0,E107,SUM(G107:H107))</f>
        <v>91642</v>
      </c>
    </row>
    <row r="108" spans="1:9">
      <c r="A108">
        <v>107</v>
      </c>
      <c r="B108">
        <v>106</v>
      </c>
      <c r="D108" t="s">
        <v>1135</v>
      </c>
      <c r="E108" s="9">
        <v>82531</v>
      </c>
      <c r="G108" s="9">
        <f>IFERROR(VLOOKUP(D108,集計!$B$2:$L$578,11,FALSE),0)</f>
        <v>90497</v>
      </c>
      <c r="H108" s="9">
        <f>IFERROR(VLOOKUP(D108,'集計(その他)'!$A$2:$L$278,9,FALSE),0)</f>
        <v>0</v>
      </c>
      <c r="I108" s="9">
        <f>IF(SUM(G108:H108)=0,E108,SUM(G108:H108))</f>
        <v>90497</v>
      </c>
    </row>
    <row r="109" spans="1:9">
      <c r="A109">
        <v>108</v>
      </c>
      <c r="B109">
        <v>107</v>
      </c>
      <c r="D109" t="s">
        <v>1231</v>
      </c>
      <c r="E109" s="9">
        <v>90088</v>
      </c>
      <c r="G109" s="9">
        <f>IFERROR(VLOOKUP(D109,集計!$B$2:$L$578,11,FALSE),0)</f>
        <v>0</v>
      </c>
      <c r="H109" s="9">
        <f>IFERROR(VLOOKUP(D109,'集計(その他)'!$A$2:$L$278,9,FALSE),0)</f>
        <v>0</v>
      </c>
      <c r="I109" s="9">
        <f>IF(SUM(G109:H109)=0,E109,SUM(G109:H109))</f>
        <v>90088</v>
      </c>
    </row>
    <row r="110" spans="1:9">
      <c r="A110">
        <v>109</v>
      </c>
      <c r="B110">
        <v>108</v>
      </c>
      <c r="D110" t="s">
        <v>715</v>
      </c>
      <c r="E110" s="9">
        <v>89121.5</v>
      </c>
      <c r="G110" s="9">
        <f>IFERROR(VLOOKUP(D110,集計!$B$2:$L$578,11,FALSE),0)</f>
        <v>0</v>
      </c>
      <c r="H110" s="9">
        <f>IFERROR(VLOOKUP(D110,'集計(その他)'!$A$2:$L$278,9,FALSE),0)</f>
        <v>89121.5</v>
      </c>
      <c r="I110" s="9">
        <f>IF(SUM(G110:H110)=0,E110,SUM(G110:H110))</f>
        <v>89121.5</v>
      </c>
    </row>
    <row r="111" spans="1:9">
      <c r="A111">
        <v>110</v>
      </c>
      <c r="B111">
        <v>109</v>
      </c>
      <c r="D111" t="s">
        <v>614</v>
      </c>
      <c r="E111" s="9">
        <v>80509</v>
      </c>
      <c r="G111" s="9">
        <f>IFERROR(VLOOKUP(D111,集計!$B$2:$L$578,11,FALSE),0)</f>
        <v>88850</v>
      </c>
      <c r="H111" s="9">
        <f>IFERROR(VLOOKUP(D111,'集計(その他)'!$A$2:$L$278,9,FALSE),0)</f>
        <v>0</v>
      </c>
      <c r="I111" s="9">
        <f>IF(SUM(G111:H111)=0,E111,SUM(G111:H111))</f>
        <v>88850</v>
      </c>
    </row>
    <row r="112" spans="1:9">
      <c r="A112">
        <v>111</v>
      </c>
      <c r="B112">
        <v>110</v>
      </c>
      <c r="D112" t="s">
        <v>39</v>
      </c>
      <c r="E112" s="9">
        <v>84116</v>
      </c>
      <c r="G112" s="9">
        <f>IFERROR(VLOOKUP(D112,集計!$B$2:$L$578,11,FALSE),0)</f>
        <v>88213</v>
      </c>
      <c r="H112" s="9">
        <f>IFERROR(VLOOKUP(D112,'集計(その他)'!$A$2:$L$278,9,FALSE),0)</f>
        <v>0</v>
      </c>
      <c r="I112" s="9">
        <f>IF(SUM(G112:H112)=0,E112,SUM(G112:H112))</f>
        <v>88213</v>
      </c>
    </row>
    <row r="113" spans="1:9">
      <c r="A113">
        <v>112</v>
      </c>
      <c r="B113">
        <v>111</v>
      </c>
      <c r="D113" t="s">
        <v>581</v>
      </c>
      <c r="E113" s="9">
        <v>84396</v>
      </c>
      <c r="G113" s="9">
        <f>IFERROR(VLOOKUP(D113,集計!$B$2:$L$578,11,FALSE),0)</f>
        <v>84395.5</v>
      </c>
      <c r="H113" s="9">
        <f>IFERROR(VLOOKUP(D113,'集計(その他)'!$A$2:$L$278,9,FALSE),0)</f>
        <v>0</v>
      </c>
      <c r="I113" s="9">
        <f>IF(SUM(G113:H113)=0,E113,SUM(G113:H113))</f>
        <v>84395.5</v>
      </c>
    </row>
    <row r="114" spans="1:9">
      <c r="A114">
        <v>113</v>
      </c>
      <c r="B114">
        <v>112</v>
      </c>
      <c r="D114" t="s">
        <v>44</v>
      </c>
      <c r="E114" s="9">
        <v>79415</v>
      </c>
      <c r="G114" s="9">
        <f>IFERROR(VLOOKUP(D114,集計!$B$2:$L$578,11,FALSE),0)</f>
        <v>83766</v>
      </c>
      <c r="H114" s="9">
        <f>IFERROR(VLOOKUP(D114,'集計(その他)'!$A$2:$L$278,9,FALSE),0)</f>
        <v>0</v>
      </c>
      <c r="I114" s="9">
        <f>IF(SUM(G114:H114)=0,E114,SUM(G114:H114))</f>
        <v>83766</v>
      </c>
    </row>
    <row r="115" spans="1:9">
      <c r="A115">
        <v>114</v>
      </c>
      <c r="B115">
        <v>113</v>
      </c>
      <c r="D115" t="s">
        <v>96</v>
      </c>
      <c r="E115" s="9">
        <v>98746</v>
      </c>
      <c r="G115" s="9">
        <f>IFERROR(VLOOKUP(D115,集計!$B$2:$L$578,11,FALSE),0)</f>
        <v>83512.5</v>
      </c>
      <c r="H115" s="9">
        <f>IFERROR(VLOOKUP(D115,'集計(その他)'!$A$2:$L$278,9,FALSE),0)</f>
        <v>0</v>
      </c>
      <c r="I115" s="9">
        <f>IF(SUM(G115:H115)=0,E115,SUM(G115:H115))</f>
        <v>83512.5</v>
      </c>
    </row>
    <row r="116" spans="1:9">
      <c r="A116">
        <v>115</v>
      </c>
      <c r="B116">
        <v>114</v>
      </c>
      <c r="D116" t="s">
        <v>136</v>
      </c>
      <c r="E116" s="9">
        <v>72211</v>
      </c>
      <c r="G116" s="9">
        <f>IFERROR(VLOOKUP(D116,集計!$B$2:$L$578,11,FALSE),0)</f>
        <v>80532.5</v>
      </c>
      <c r="H116" s="9">
        <f>IFERROR(VLOOKUP(D116,'集計(その他)'!$A$2:$L$278,9,FALSE),0)</f>
        <v>0</v>
      </c>
      <c r="I116" s="9">
        <f>IF(SUM(G116:H116)=0,E116,SUM(G116:H116))</f>
        <v>80532.5</v>
      </c>
    </row>
    <row r="117" spans="1:9">
      <c r="A117">
        <v>116</v>
      </c>
      <c r="B117">
        <v>115</v>
      </c>
      <c r="D117" t="s">
        <v>56</v>
      </c>
      <c r="E117" s="9">
        <v>73971</v>
      </c>
      <c r="G117" s="9">
        <f>IFERROR(VLOOKUP(D117,集計!$B$2:$L$578,11,FALSE),0)</f>
        <v>79934</v>
      </c>
      <c r="H117" s="9">
        <f>IFERROR(VLOOKUP(D117,'集計(その他)'!$A$2:$L$278,9,FALSE),0)</f>
        <v>0</v>
      </c>
      <c r="I117" s="9">
        <f>IF(SUM(G117:H117)=0,E117,SUM(G117:H117))</f>
        <v>79934</v>
      </c>
    </row>
    <row r="118" spans="1:9">
      <c r="A118">
        <v>117</v>
      </c>
      <c r="B118">
        <v>116</v>
      </c>
      <c r="D118" t="s">
        <v>583</v>
      </c>
      <c r="E118" s="9">
        <v>69058</v>
      </c>
      <c r="G118" s="9">
        <f>IFERROR(VLOOKUP(D118,集計!$B$2:$L$578,11,FALSE),0)</f>
        <v>79498.5</v>
      </c>
      <c r="H118" s="9">
        <f>IFERROR(VLOOKUP(D118,'集計(その他)'!$A$2:$L$278,9,FALSE),0)</f>
        <v>0</v>
      </c>
      <c r="I118" s="9">
        <f>IF(SUM(G118:H118)=0,E118,SUM(G118:H118))</f>
        <v>79498.5</v>
      </c>
    </row>
    <row r="119" spans="1:9">
      <c r="A119">
        <v>118</v>
      </c>
      <c r="B119">
        <v>117</v>
      </c>
      <c r="D119" t="s">
        <v>555</v>
      </c>
      <c r="E119" s="9">
        <v>72403</v>
      </c>
      <c r="G119" s="9">
        <f>IFERROR(VLOOKUP(D119,集計!$B$2:$L$578,11,FALSE),0)</f>
        <v>79368.5</v>
      </c>
      <c r="H119" s="9">
        <f>IFERROR(VLOOKUP(D119,'集計(その他)'!$A$2:$L$278,9,FALSE),0)</f>
        <v>0</v>
      </c>
      <c r="I119" s="9">
        <f>IF(SUM(G119:H119)=0,E119,SUM(G119:H119))</f>
        <v>79368.5</v>
      </c>
    </row>
    <row r="120" spans="1:9">
      <c r="A120">
        <v>119</v>
      </c>
      <c r="B120">
        <v>118</v>
      </c>
      <c r="D120" t="s">
        <v>1283</v>
      </c>
      <c r="E120" s="9">
        <v>79136</v>
      </c>
      <c r="G120" s="9">
        <f>IFERROR(VLOOKUP(D120,集計!$B$2:$L$578,11,FALSE),0)</f>
        <v>0</v>
      </c>
      <c r="H120" s="9">
        <f>IFERROR(VLOOKUP(D120,'集計(その他)'!$A$2:$L$278,9,FALSE),0)</f>
        <v>0</v>
      </c>
      <c r="I120" s="9">
        <f>IF(SUM(G120:H120)=0,E120,SUM(G120:H120))</f>
        <v>79136</v>
      </c>
    </row>
    <row r="121" spans="1:9">
      <c r="A121">
        <v>120</v>
      </c>
      <c r="B121">
        <v>119</v>
      </c>
      <c r="D121" t="s">
        <v>107</v>
      </c>
      <c r="E121" s="9">
        <v>75154</v>
      </c>
      <c r="G121" s="9">
        <f>IFERROR(VLOOKUP(D121,集計!$B$2:$L$578,11,FALSE),0)</f>
        <v>78542</v>
      </c>
      <c r="H121" s="9">
        <f>IFERROR(VLOOKUP(D121,'集計(その他)'!$A$2:$L$278,9,FALSE),0)</f>
        <v>0</v>
      </c>
      <c r="I121" s="9">
        <f>IF(SUM(G121:H121)=0,E121,SUM(G121:H121))</f>
        <v>78542</v>
      </c>
    </row>
    <row r="122" spans="1:9">
      <c r="A122">
        <v>121</v>
      </c>
      <c r="B122">
        <v>120</v>
      </c>
      <c r="D122" t="s">
        <v>49</v>
      </c>
      <c r="E122" s="9">
        <v>72568</v>
      </c>
      <c r="G122" s="9">
        <f>IFERROR(VLOOKUP(D122,集計!$B$2:$L$578,11,FALSE),0)</f>
        <v>78233</v>
      </c>
      <c r="H122" s="9">
        <f>IFERROR(VLOOKUP(D122,'集計(その他)'!$A$2:$L$278,9,FALSE),0)</f>
        <v>0</v>
      </c>
      <c r="I122" s="9">
        <f>IF(SUM(G122:H122)=0,E122,SUM(G122:H122))</f>
        <v>78233</v>
      </c>
    </row>
    <row r="123" spans="1:9">
      <c r="A123">
        <v>122</v>
      </c>
      <c r="B123">
        <v>121</v>
      </c>
      <c r="D123" t="s">
        <v>378</v>
      </c>
      <c r="E123" s="9">
        <v>77526</v>
      </c>
      <c r="G123" s="9">
        <f>IFERROR(VLOOKUP(D123,集計!$B$2:$L$578,11,FALSE),0)</f>
        <v>77526</v>
      </c>
      <c r="H123" s="9">
        <f>IFERROR(VLOOKUP(D123,'集計(その他)'!$A$2:$L$278,9,FALSE),0)</f>
        <v>0</v>
      </c>
      <c r="I123" s="9">
        <f>IF(SUM(G123:H123)=0,E123,SUM(G123:H123))</f>
        <v>77526</v>
      </c>
    </row>
    <row r="124" spans="1:9">
      <c r="A124">
        <v>123</v>
      </c>
      <c r="B124">
        <v>122</v>
      </c>
      <c r="D124" t="s">
        <v>1412</v>
      </c>
      <c r="G124" s="9">
        <f>IFERROR(VLOOKUP(D124,集計!$B$2:$L$578,11,FALSE),0)</f>
        <v>77327.5</v>
      </c>
      <c r="H124" s="9">
        <f>IFERROR(VLOOKUP(D124,'集計(その他)'!$A$2:$L$278,9,FALSE),0)</f>
        <v>0</v>
      </c>
      <c r="I124" s="9">
        <f>IF(SUM(G124:H124)=0,E124,SUM(G124:H124))</f>
        <v>77327.5</v>
      </c>
    </row>
    <row r="125" spans="1:9">
      <c r="A125">
        <v>124</v>
      </c>
      <c r="B125">
        <v>123</v>
      </c>
      <c r="D125" t="s">
        <v>92</v>
      </c>
      <c r="E125" s="9">
        <v>70519</v>
      </c>
      <c r="G125" s="9">
        <f>IFERROR(VLOOKUP(D125,集計!$B$2:$L$578,11,FALSE),0)</f>
        <v>76827</v>
      </c>
      <c r="H125" s="9">
        <f>IFERROR(VLOOKUP(D125,'集計(その他)'!$A$2:$L$278,9,FALSE),0)</f>
        <v>0</v>
      </c>
      <c r="I125" s="9">
        <f>IF(SUM(G125:H125)=0,E125,SUM(G125:H125))</f>
        <v>76827</v>
      </c>
    </row>
    <row r="126" spans="1:9">
      <c r="A126">
        <v>125</v>
      </c>
      <c r="B126">
        <v>124</v>
      </c>
      <c r="D126" t="s">
        <v>250</v>
      </c>
      <c r="E126" s="9">
        <v>73762</v>
      </c>
      <c r="G126" s="9">
        <f>IFERROR(VLOOKUP(D126,集計!$B$2:$L$578,11,FALSE),0)</f>
        <v>76549.5</v>
      </c>
      <c r="H126" s="9">
        <f>IFERROR(VLOOKUP(D126,'集計(その他)'!$A$2:$L$278,9,FALSE),0)</f>
        <v>0</v>
      </c>
      <c r="I126" s="9">
        <f>IF(SUM(G126:H126)=0,E126,SUM(G126:H126))</f>
        <v>76549.5</v>
      </c>
    </row>
    <row r="127" spans="1:9">
      <c r="A127">
        <v>126</v>
      </c>
      <c r="B127">
        <v>125</v>
      </c>
      <c r="D127" t="s">
        <v>57</v>
      </c>
      <c r="E127" s="9">
        <v>63906</v>
      </c>
      <c r="G127" s="9">
        <f>IFERROR(VLOOKUP(D127,集計!$B$2:$L$578,11,FALSE),0)</f>
        <v>76156</v>
      </c>
      <c r="H127" s="9">
        <f>IFERROR(VLOOKUP(D127,'集計(その他)'!$A$2:$L$278,9,FALSE),0)</f>
        <v>0</v>
      </c>
      <c r="I127" s="9">
        <f>IF(SUM(G127:H127)=0,E127,SUM(G127:H127))</f>
        <v>76156</v>
      </c>
    </row>
    <row r="128" spans="1:9">
      <c r="A128">
        <v>127</v>
      </c>
      <c r="B128">
        <v>126</v>
      </c>
      <c r="D128" t="s">
        <v>1242</v>
      </c>
      <c r="E128" s="9">
        <v>76076.5</v>
      </c>
      <c r="G128" s="9">
        <f>IFERROR(VLOOKUP(D128,集計!$B$2:$L$578,11,FALSE),0)</f>
        <v>0</v>
      </c>
      <c r="H128" s="9">
        <f>IFERROR(VLOOKUP(D128,'集計(その他)'!$A$2:$L$278,9,FALSE),0)</f>
        <v>0</v>
      </c>
      <c r="I128" s="9">
        <f>IF(SUM(G128:H128)=0,E128,SUM(G128:H128))</f>
        <v>76076.5</v>
      </c>
    </row>
    <row r="129" spans="1:9">
      <c r="A129">
        <v>128</v>
      </c>
      <c r="B129">
        <v>127</v>
      </c>
      <c r="D129" t="s">
        <v>1146</v>
      </c>
      <c r="E129" s="9">
        <v>75618</v>
      </c>
      <c r="G129" s="9">
        <f>IFERROR(VLOOKUP(D129,集計!$B$2:$L$578,11,FALSE),0)</f>
        <v>75795</v>
      </c>
      <c r="H129" s="9">
        <f>IFERROR(VLOOKUP(D129,'集計(その他)'!$A$2:$L$278,9,FALSE),0)</f>
        <v>0</v>
      </c>
      <c r="I129" s="9">
        <f>IF(SUM(G129:H129)=0,E129,SUM(G129:H129))</f>
        <v>75795</v>
      </c>
    </row>
    <row r="130" spans="1:9">
      <c r="A130">
        <v>129</v>
      </c>
      <c r="B130">
        <v>128</v>
      </c>
      <c r="D130" t="s">
        <v>51</v>
      </c>
      <c r="E130" s="9">
        <v>71354</v>
      </c>
      <c r="G130" s="9">
        <f>IFERROR(VLOOKUP(D130,集計!$B$2:$L$578,11,FALSE),0)</f>
        <v>74001</v>
      </c>
      <c r="H130" s="9">
        <f>IFERROR(VLOOKUP(D130,'集計(その他)'!$A$2:$L$278,9,FALSE),0)</f>
        <v>0</v>
      </c>
      <c r="I130" s="9">
        <f>IF(SUM(G130:H130)=0,E130,SUM(G130:H130))</f>
        <v>74001</v>
      </c>
    </row>
    <row r="131" spans="1:9">
      <c r="A131">
        <v>130</v>
      </c>
      <c r="B131">
        <v>129</v>
      </c>
      <c r="D131" t="s">
        <v>1151</v>
      </c>
      <c r="E131" s="9">
        <v>70856</v>
      </c>
      <c r="G131" s="9">
        <f>IFERROR(VLOOKUP(D131,集計!$B$2:$L$578,11,FALSE),0)</f>
        <v>73561</v>
      </c>
      <c r="H131" s="9">
        <f>IFERROR(VLOOKUP(D131,'集計(その他)'!$A$2:$L$278,9,FALSE),0)</f>
        <v>0</v>
      </c>
      <c r="I131" s="9">
        <f>IF(SUM(G131:H131)=0,E131,SUM(G131:H131))</f>
        <v>73561</v>
      </c>
    </row>
    <row r="132" spans="1:9">
      <c r="A132">
        <v>131</v>
      </c>
      <c r="B132">
        <v>224</v>
      </c>
      <c r="D132" t="s">
        <v>1440</v>
      </c>
      <c r="E132" s="9">
        <v>73486</v>
      </c>
      <c r="G132" s="9">
        <f>IFERROR(VLOOKUP(D132,集計!$B$2:$L$578,11,FALSE),0)</f>
        <v>73486</v>
      </c>
      <c r="H132" s="9">
        <f>IFERROR(VLOOKUP(D132,'集計(その他)'!$A$2:$L$278,9,FALSE),0)</f>
        <v>0</v>
      </c>
      <c r="I132" s="9">
        <f>IF(SUM(G132:H132)=0,E132,SUM(G132:H132))</f>
        <v>73486</v>
      </c>
    </row>
    <row r="133" spans="1:9">
      <c r="A133">
        <v>132</v>
      </c>
      <c r="B133">
        <v>130</v>
      </c>
      <c r="D133" t="s">
        <v>1258</v>
      </c>
      <c r="E133" s="9">
        <v>71593.5</v>
      </c>
      <c r="G133" s="9">
        <f>IFERROR(VLOOKUP(D133,集計!$B$2:$L$578,11,FALSE),0)</f>
        <v>0</v>
      </c>
      <c r="H133" s="9">
        <f>IFERROR(VLOOKUP(D133,'集計(その他)'!$A$2:$L$278,9,FALSE),0)</f>
        <v>71593.5</v>
      </c>
      <c r="I133" s="9">
        <f>IF(SUM(G133:H133)=0,E133,SUM(G133:H133))</f>
        <v>71593.5</v>
      </c>
    </row>
    <row r="134" spans="1:9">
      <c r="A134">
        <v>133</v>
      </c>
      <c r="B134">
        <v>131</v>
      </c>
      <c r="D134" t="s">
        <v>582</v>
      </c>
      <c r="E134" s="9">
        <v>66326</v>
      </c>
      <c r="G134" s="9">
        <f>IFERROR(VLOOKUP(D134,集計!$B$2:$L$578,11,FALSE),0)</f>
        <v>71369</v>
      </c>
      <c r="H134" s="9">
        <f>IFERROR(VLOOKUP(D134,'集計(その他)'!$A$2:$L$278,9,FALSE),0)</f>
        <v>0</v>
      </c>
      <c r="I134" s="9">
        <f>IF(SUM(G134:H134)=0,E134,SUM(G134:H134))</f>
        <v>71369</v>
      </c>
    </row>
    <row r="135" spans="1:9">
      <c r="A135">
        <v>134</v>
      </c>
      <c r="B135">
        <v>132</v>
      </c>
      <c r="D135" t="s">
        <v>1305</v>
      </c>
      <c r="E135" s="9">
        <v>71297.5</v>
      </c>
      <c r="G135" s="9">
        <f>IFERROR(VLOOKUP(D135,集計!$B$2:$L$578,11,FALSE),0)</f>
        <v>0</v>
      </c>
      <c r="H135" s="9">
        <f>IFERROR(VLOOKUP(D135,'集計(その他)'!$A$2:$L$278,9,FALSE),0)</f>
        <v>71297.5</v>
      </c>
      <c r="I135" s="9">
        <f>IF(SUM(G135:H135)=0,E135,SUM(G135:H135))</f>
        <v>71297.5</v>
      </c>
    </row>
    <row r="136" spans="1:9">
      <c r="A136">
        <v>135</v>
      </c>
      <c r="B136">
        <v>133</v>
      </c>
      <c r="D136" t="s">
        <v>54</v>
      </c>
      <c r="E136" s="9">
        <v>66535</v>
      </c>
      <c r="G136" s="9">
        <f>IFERROR(VLOOKUP(D136,集計!$B$2:$L$578,11,FALSE),0)</f>
        <v>70736</v>
      </c>
      <c r="H136" s="9">
        <f>IFERROR(VLOOKUP(D136,'集計(その他)'!$A$2:$L$278,9,FALSE),0)</f>
        <v>0</v>
      </c>
      <c r="I136" s="9">
        <f>IF(SUM(G136:H136)=0,E136,SUM(G136:H136))</f>
        <v>70736</v>
      </c>
    </row>
    <row r="137" spans="1:9">
      <c r="A137">
        <v>136</v>
      </c>
      <c r="B137">
        <v>134</v>
      </c>
      <c r="D137" t="s">
        <v>163</v>
      </c>
      <c r="E137" s="9">
        <v>70563</v>
      </c>
      <c r="G137" s="9">
        <f>IFERROR(VLOOKUP(D137,集計!$B$2:$L$578,11,FALSE),0)</f>
        <v>0</v>
      </c>
      <c r="H137" s="9">
        <f>IFERROR(VLOOKUP(D137,'集計(その他)'!$A$2:$L$278,9,FALSE),0)</f>
        <v>0</v>
      </c>
      <c r="I137" s="9">
        <f>IF(SUM(G137:H137)=0,E137,SUM(G137:H137))</f>
        <v>70563</v>
      </c>
    </row>
    <row r="138" spans="1:9">
      <c r="A138">
        <v>137</v>
      </c>
      <c r="B138">
        <v>225</v>
      </c>
      <c r="D138" t="s">
        <v>1441</v>
      </c>
      <c r="E138" s="9">
        <v>70238</v>
      </c>
      <c r="G138" s="9">
        <f>IFERROR(VLOOKUP(D138,集計!$B$2:$L$578,11,FALSE),0)</f>
        <v>70238</v>
      </c>
      <c r="H138" s="9">
        <f>IFERROR(VLOOKUP(D138,'集計(その他)'!$A$2:$L$278,9,FALSE),0)</f>
        <v>0</v>
      </c>
      <c r="I138" s="9">
        <f>IF(SUM(G138:H138)=0,E138,SUM(G138:H138))</f>
        <v>70238</v>
      </c>
    </row>
    <row r="139" spans="1:9">
      <c r="A139">
        <v>138</v>
      </c>
      <c r="B139">
        <v>135</v>
      </c>
      <c r="D139" t="s">
        <v>247</v>
      </c>
      <c r="E139" s="9">
        <v>66543</v>
      </c>
      <c r="G139" s="9">
        <f>IFERROR(VLOOKUP(D139,集計!$B$2:$L$578,11,FALSE),0)</f>
        <v>70176.5</v>
      </c>
      <c r="H139" s="9">
        <f>IFERROR(VLOOKUP(D139,'集計(その他)'!$A$2:$L$278,9,FALSE),0)</f>
        <v>0</v>
      </c>
      <c r="I139" s="9">
        <f>IF(SUM(G139:H139)=0,E139,SUM(G139:H139))</f>
        <v>70176.5</v>
      </c>
    </row>
    <row r="140" spans="1:9">
      <c r="A140">
        <v>139</v>
      </c>
      <c r="B140">
        <v>136</v>
      </c>
      <c r="D140" t="s">
        <v>79</v>
      </c>
      <c r="E140" s="9">
        <v>64872</v>
      </c>
      <c r="G140" s="9">
        <f>IFERROR(VLOOKUP(D140,集計!$B$2:$L$578,11,FALSE),0)</f>
        <v>70057</v>
      </c>
      <c r="H140" s="9">
        <f>IFERROR(VLOOKUP(D140,'集計(その他)'!$A$2:$L$278,9,FALSE),0)</f>
        <v>0</v>
      </c>
      <c r="I140" s="9">
        <f>IF(SUM(G140:H140)=0,E140,SUM(G140:H140))</f>
        <v>70057</v>
      </c>
    </row>
    <row r="141" spans="1:9">
      <c r="A141">
        <v>140</v>
      </c>
      <c r="B141">
        <v>137</v>
      </c>
      <c r="D141" t="s">
        <v>55</v>
      </c>
      <c r="E141" s="9">
        <v>80185.5</v>
      </c>
      <c r="G141" s="9">
        <f>IFERROR(VLOOKUP(D141,集計!$B$2:$L$578,11,FALSE),0)</f>
        <v>69668</v>
      </c>
      <c r="H141" s="9">
        <f>IFERROR(VLOOKUP(D141,'集計(その他)'!$A$2:$L$278,9,FALSE),0)</f>
        <v>0</v>
      </c>
      <c r="I141" s="9">
        <f>IF(SUM(G141:H141)=0,E141,SUM(G141:H141))</f>
        <v>69668</v>
      </c>
    </row>
    <row r="142" spans="1:9">
      <c r="A142">
        <v>141</v>
      </c>
      <c r="B142">
        <v>138</v>
      </c>
      <c r="D142" t="s">
        <v>248</v>
      </c>
      <c r="E142" s="9">
        <v>62502</v>
      </c>
      <c r="G142" s="9">
        <f>IFERROR(VLOOKUP(D142,集計!$B$2:$L$578,11,FALSE),0)</f>
        <v>68294</v>
      </c>
      <c r="H142" s="9">
        <f>IFERROR(VLOOKUP(D142,'集計(その他)'!$A$2:$L$278,9,FALSE),0)</f>
        <v>0</v>
      </c>
      <c r="I142" s="9">
        <f>IF(SUM(G142:H142)=0,E142,SUM(G142:H142))</f>
        <v>68294</v>
      </c>
    </row>
    <row r="143" spans="1:9">
      <c r="A143">
        <v>142</v>
      </c>
      <c r="B143">
        <v>139</v>
      </c>
      <c r="D143" t="s">
        <v>598</v>
      </c>
      <c r="E143" s="9">
        <v>57659</v>
      </c>
      <c r="G143" s="9">
        <f>IFERROR(VLOOKUP(D143,集計!$B$2:$L$578,11,FALSE),0)</f>
        <v>68216</v>
      </c>
      <c r="H143" s="9">
        <f>IFERROR(VLOOKUP(D143,'集計(その他)'!$A$2:$L$278,9,FALSE),0)</f>
        <v>0</v>
      </c>
      <c r="I143" s="9">
        <f>IF(SUM(G143:H143)=0,E143,SUM(G143:H143))</f>
        <v>68216</v>
      </c>
    </row>
    <row r="144" spans="1:9">
      <c r="A144">
        <v>143</v>
      </c>
      <c r="B144">
        <v>141</v>
      </c>
      <c r="D144" t="s">
        <v>1195</v>
      </c>
      <c r="E144" s="9">
        <v>67669</v>
      </c>
      <c r="G144" s="9">
        <f>IFERROR(VLOOKUP(D144,集計!$B$2:$L$578,11,FALSE),0)</f>
        <v>0</v>
      </c>
      <c r="H144" s="9">
        <f>IFERROR(VLOOKUP(D144,'集計(その他)'!$A$2:$L$278,9,FALSE),0)</f>
        <v>67669</v>
      </c>
      <c r="I144" s="9">
        <f>IF(SUM(G144:H144)=0,E144,SUM(G144:H144))</f>
        <v>67669</v>
      </c>
    </row>
    <row r="145" spans="1:9">
      <c r="A145">
        <v>144</v>
      </c>
      <c r="B145">
        <v>142</v>
      </c>
      <c r="D145" t="s">
        <v>339</v>
      </c>
      <c r="E145" s="9">
        <v>52100</v>
      </c>
      <c r="G145" s="9">
        <f>IFERROR(VLOOKUP(D145,集計!$B$2:$L$578,11,FALSE),0)</f>
        <v>67366</v>
      </c>
      <c r="H145" s="9">
        <f>IFERROR(VLOOKUP(D145,'集計(その他)'!$A$2:$L$278,9,FALSE),0)</f>
        <v>0</v>
      </c>
      <c r="I145" s="9">
        <f>IF(SUM(G145:H145)=0,E145,SUM(G145:H145))</f>
        <v>67366</v>
      </c>
    </row>
    <row r="146" spans="1:9">
      <c r="A146">
        <v>145</v>
      </c>
      <c r="B146">
        <v>143</v>
      </c>
      <c r="D146" t="s">
        <v>1316</v>
      </c>
      <c r="E146" s="9">
        <v>67292.5</v>
      </c>
      <c r="G146" s="9">
        <f>IFERROR(VLOOKUP(D146,集計!$B$2:$L$578,11,FALSE),0)</f>
        <v>0</v>
      </c>
      <c r="H146" s="9">
        <f>IFERROR(VLOOKUP(D146,'集計(その他)'!$A$2:$L$278,9,FALSE),0)</f>
        <v>67292.5</v>
      </c>
      <c r="I146" s="9">
        <f>IF(SUM(G146:H146)=0,E146,SUM(G146:H146))</f>
        <v>67292.5</v>
      </c>
    </row>
    <row r="147" spans="1:9">
      <c r="A147">
        <v>146</v>
      </c>
      <c r="B147">
        <v>144</v>
      </c>
      <c r="D147" t="s">
        <v>650</v>
      </c>
      <c r="E147" s="9">
        <v>59970</v>
      </c>
      <c r="G147" s="9">
        <f>IFERROR(VLOOKUP(D147,集計!$B$2:$L$578,11,FALSE),0)</f>
        <v>66184</v>
      </c>
      <c r="H147" s="9">
        <f>IFERROR(VLOOKUP(D147,'集計(その他)'!$A$2:$L$278,9,FALSE),0)</f>
        <v>0</v>
      </c>
      <c r="I147" s="9">
        <f>IF(SUM(G147:H147)=0,E147,SUM(G147:H147))</f>
        <v>66184</v>
      </c>
    </row>
    <row r="148" spans="1:9">
      <c r="A148">
        <v>147</v>
      </c>
      <c r="B148">
        <v>145</v>
      </c>
      <c r="D148" t="s">
        <v>81</v>
      </c>
      <c r="E148" s="9">
        <v>49618</v>
      </c>
      <c r="G148" s="9">
        <f>IFERROR(VLOOKUP(D148,集計!$B$2:$L$578,11,FALSE),0)</f>
        <v>65769.5</v>
      </c>
      <c r="H148" s="9">
        <f>IFERROR(VLOOKUP(D148,'集計(その他)'!$A$2:$L$278,9,FALSE),0)</f>
        <v>0</v>
      </c>
      <c r="I148" s="9">
        <f>IF(SUM(G148:H148)=0,E148,SUM(G148:H148))</f>
        <v>65769.5</v>
      </c>
    </row>
    <row r="149" spans="1:9">
      <c r="A149">
        <v>148</v>
      </c>
      <c r="B149">
        <v>146</v>
      </c>
      <c r="D149" t="s">
        <v>167</v>
      </c>
      <c r="E149" s="9">
        <v>65338</v>
      </c>
      <c r="G149" s="9">
        <f>IFERROR(VLOOKUP(D149,集計!$B$2:$L$578,11,FALSE),0)</f>
        <v>0</v>
      </c>
      <c r="H149" s="9">
        <f>IFERROR(VLOOKUP(D149,'集計(その他)'!$A$2:$L$278,9,FALSE),0)</f>
        <v>0</v>
      </c>
      <c r="I149" s="9">
        <f>IF(SUM(G149:H149)=0,E149,SUM(G149:H149))</f>
        <v>65338</v>
      </c>
    </row>
    <row r="150" spans="1:9">
      <c r="A150">
        <v>149</v>
      </c>
      <c r="B150">
        <v>147</v>
      </c>
      <c r="D150" t="s">
        <v>1201</v>
      </c>
      <c r="G150" s="9">
        <f>IFERROR(VLOOKUP(D150,集計!$B$2:$L$578,11,FALSE),0)</f>
        <v>64905.5</v>
      </c>
      <c r="H150" s="9">
        <f>IFERROR(VLOOKUP(D150,'集計(その他)'!$A$2:$L$278,9,FALSE),0)</f>
        <v>0</v>
      </c>
      <c r="I150" s="9">
        <f>IF(SUM(G150:H150)=0,E150,SUM(G150:H150))</f>
        <v>64905.5</v>
      </c>
    </row>
    <row r="151" spans="1:9">
      <c r="A151">
        <v>150</v>
      </c>
      <c r="B151">
        <v>148</v>
      </c>
      <c r="D151" t="s">
        <v>745</v>
      </c>
      <c r="E151" s="9">
        <v>60723</v>
      </c>
      <c r="G151" s="9">
        <f>IFERROR(VLOOKUP(D151,集計!$B$2:$L$578,11,FALSE),0)</f>
        <v>64276.5</v>
      </c>
      <c r="H151" s="9">
        <f>IFERROR(VLOOKUP(D151,'集計(その他)'!$A$2:$L$278,9,FALSE),0)</f>
        <v>0</v>
      </c>
      <c r="I151" s="9">
        <f>IF(SUM(G151:H151)=0,E151,SUM(G151:H151))</f>
        <v>64276.5</v>
      </c>
    </row>
    <row r="152" spans="1:9">
      <c r="A152">
        <v>151</v>
      </c>
      <c r="B152">
        <v>149</v>
      </c>
      <c r="D152" t="s">
        <v>1160</v>
      </c>
      <c r="E152" s="9">
        <v>63297.5</v>
      </c>
      <c r="G152" s="9">
        <f>IFERROR(VLOOKUP(D152,集計!$B$2:$L$578,11,FALSE),0)</f>
        <v>63297.5</v>
      </c>
      <c r="H152" s="9">
        <f>IFERROR(VLOOKUP(D152,'集計(その他)'!$A$2:$L$278,9,FALSE),0)</f>
        <v>0</v>
      </c>
      <c r="I152" s="9">
        <f>IF(SUM(G152:H152)=0,E152,SUM(G152:H152))</f>
        <v>63297.5</v>
      </c>
    </row>
    <row r="153" spans="1:9">
      <c r="A153">
        <v>152</v>
      </c>
      <c r="B153">
        <v>150</v>
      </c>
      <c r="D153" t="s">
        <v>533</v>
      </c>
      <c r="G153" s="9">
        <f>IFERROR(VLOOKUP(D153,集計!$B$2:$L$578,11,FALSE),0)</f>
        <v>0</v>
      </c>
      <c r="H153" s="9">
        <f>IFERROR(VLOOKUP(D153,'集計(その他)'!$A$2:$L$278,9,FALSE),0)</f>
        <v>62075</v>
      </c>
      <c r="I153" s="9">
        <f>IF(SUM(G153:H153)=0,E153,SUM(G153:H153))</f>
        <v>62075</v>
      </c>
    </row>
    <row r="154" spans="1:9">
      <c r="A154">
        <v>153</v>
      </c>
      <c r="B154">
        <v>151</v>
      </c>
      <c r="D154" t="s">
        <v>1245</v>
      </c>
      <c r="E154" s="9">
        <v>61941</v>
      </c>
      <c r="G154" s="9">
        <f>IFERROR(VLOOKUP(D154,集計!$B$2:$L$578,11,FALSE),0)</f>
        <v>0</v>
      </c>
      <c r="H154" s="9">
        <f>IFERROR(VLOOKUP(D154,'集計(その他)'!$A$2:$L$278,9,FALSE),0)</f>
        <v>61941</v>
      </c>
      <c r="I154" s="9">
        <f>IF(SUM(G154:H154)=0,E154,SUM(G154:H154))</f>
        <v>61941</v>
      </c>
    </row>
    <row r="155" spans="1:9">
      <c r="A155">
        <v>154</v>
      </c>
      <c r="B155">
        <v>152</v>
      </c>
      <c r="D155" t="s">
        <v>335</v>
      </c>
      <c r="E155" s="9">
        <v>57461</v>
      </c>
      <c r="G155" s="9">
        <f>IFERROR(VLOOKUP(D155,集計!$B$2:$L$578,11,FALSE),0)</f>
        <v>61579.5</v>
      </c>
      <c r="H155" s="9">
        <f>IFERROR(VLOOKUP(D155,'集計(その他)'!$A$2:$L$278,9,FALSE),0)</f>
        <v>0</v>
      </c>
      <c r="I155" s="9">
        <f>IF(SUM(G155:H155)=0,E155,SUM(G155:H155))</f>
        <v>61579.5</v>
      </c>
    </row>
    <row r="156" spans="1:9">
      <c r="A156">
        <v>155</v>
      </c>
      <c r="B156">
        <v>153</v>
      </c>
      <c r="D156" t="s">
        <v>63</v>
      </c>
      <c r="E156" s="9">
        <v>61426</v>
      </c>
      <c r="G156" s="9">
        <f>IFERROR(VLOOKUP(D156,集計!$B$2:$L$578,11,FALSE),0)</f>
        <v>61426</v>
      </c>
      <c r="H156" s="9">
        <f>IFERROR(VLOOKUP(D156,'集計(その他)'!$A$2:$L$278,9,FALSE),0)</f>
        <v>0</v>
      </c>
      <c r="I156" s="9">
        <f>IF(SUM(G156:H156)=0,E156,SUM(G156:H156))</f>
        <v>61426</v>
      </c>
    </row>
    <row r="157" spans="1:9">
      <c r="A157">
        <v>156</v>
      </c>
      <c r="B157">
        <v>154</v>
      </c>
      <c r="D157" t="s">
        <v>98</v>
      </c>
      <c r="E157" s="9">
        <v>57938</v>
      </c>
      <c r="G157" s="9">
        <f>IFERROR(VLOOKUP(D157,集計!$B$2:$L$578,11,FALSE),0)</f>
        <v>60911</v>
      </c>
      <c r="H157" s="9">
        <f>IFERROR(VLOOKUP(D157,'集計(その他)'!$A$2:$L$278,9,FALSE),0)</f>
        <v>0</v>
      </c>
      <c r="I157" s="9">
        <f>IF(SUM(G157:H157)=0,E157,SUM(G157:H157))</f>
        <v>60911</v>
      </c>
    </row>
    <row r="158" spans="1:9">
      <c r="A158">
        <v>157</v>
      </c>
      <c r="B158">
        <v>155</v>
      </c>
      <c r="D158" t="s">
        <v>85</v>
      </c>
      <c r="E158" s="9">
        <v>60242</v>
      </c>
      <c r="G158" s="9">
        <f>IFERROR(VLOOKUP(D158,集計!$B$2:$L$578,11,FALSE),0)</f>
        <v>60242</v>
      </c>
      <c r="H158" s="9">
        <f>IFERROR(VLOOKUP(D158,'集計(その他)'!$A$2:$L$278,9,FALSE),0)</f>
        <v>0</v>
      </c>
      <c r="I158" s="9">
        <f>IF(SUM(G158:H158)=0,E158,SUM(G158:H158))</f>
        <v>60242</v>
      </c>
    </row>
    <row r="159" spans="1:9">
      <c r="A159">
        <v>158</v>
      </c>
      <c r="B159">
        <v>156</v>
      </c>
      <c r="D159" t="s">
        <v>175</v>
      </c>
      <c r="E159" s="9">
        <v>48539</v>
      </c>
      <c r="G159" s="9">
        <f>IFERROR(VLOOKUP(D159,集計!$B$2:$L$578,11,FALSE),0)</f>
        <v>0</v>
      </c>
      <c r="H159" s="9">
        <f>IFERROR(VLOOKUP(D159,'集計(その他)'!$A$2:$L$278,9,FALSE),0)</f>
        <v>59822</v>
      </c>
      <c r="I159" s="9">
        <f>IF(SUM(G159:H159)=0,E159,SUM(G159:H159))</f>
        <v>59822</v>
      </c>
    </row>
    <row r="160" spans="1:9">
      <c r="A160">
        <v>159</v>
      </c>
      <c r="B160">
        <v>157</v>
      </c>
      <c r="D160" t="s">
        <v>1331</v>
      </c>
      <c r="E160" s="9">
        <v>56680</v>
      </c>
      <c r="G160" s="9">
        <f>IFERROR(VLOOKUP(D160,集計!$B$2:$L$578,11,FALSE),0)</f>
        <v>59776</v>
      </c>
      <c r="H160" s="9">
        <f>IFERROR(VLOOKUP(D160,'集計(その他)'!$A$2:$L$278,9,FALSE),0)</f>
        <v>0</v>
      </c>
      <c r="I160" s="9">
        <f>IF(SUM(G160:H160)=0,E160,SUM(G160:H160))</f>
        <v>59776</v>
      </c>
    </row>
    <row r="161" spans="1:9">
      <c r="A161">
        <v>160</v>
      </c>
      <c r="B161">
        <v>158</v>
      </c>
      <c r="D161" t="s">
        <v>1333</v>
      </c>
      <c r="E161" s="9">
        <v>53834.5</v>
      </c>
      <c r="G161" s="9">
        <f>IFERROR(VLOOKUP(D161,集計!$B$2:$L$578,11,FALSE),0)</f>
        <v>59527.5</v>
      </c>
      <c r="H161" s="9">
        <f>IFERROR(VLOOKUP(D161,'集計(その他)'!$A$2:$L$278,9,FALSE),0)</f>
        <v>0</v>
      </c>
      <c r="I161" s="9">
        <f>IF(SUM(G161:H161)=0,E161,SUM(G161:H161))</f>
        <v>59527.5</v>
      </c>
    </row>
    <row r="162" spans="1:9">
      <c r="A162">
        <v>161</v>
      </c>
      <c r="B162">
        <v>159</v>
      </c>
      <c r="D162" t="s">
        <v>177</v>
      </c>
      <c r="E162" s="9">
        <v>46507</v>
      </c>
      <c r="G162" s="9">
        <f>IFERROR(VLOOKUP(D162,集計!$B$2:$L$578,11,FALSE),0)</f>
        <v>0</v>
      </c>
      <c r="H162" s="9">
        <f>IFERROR(VLOOKUP(D162,'集計(その他)'!$A$2:$L$278,9,FALSE),0)</f>
        <v>58878</v>
      </c>
      <c r="I162" s="9">
        <f>IF(SUM(G162:H162)=0,E162,SUM(G162:H162))</f>
        <v>58878</v>
      </c>
    </row>
    <row r="163" spans="1:9">
      <c r="A163">
        <v>162</v>
      </c>
      <c r="B163">
        <v>160</v>
      </c>
      <c r="D163" t="s">
        <v>72</v>
      </c>
      <c r="E163" s="9">
        <v>54389</v>
      </c>
      <c r="G163" s="9">
        <f>IFERROR(VLOOKUP(D163,集計!$B$2:$L$578,11,FALSE),0)</f>
        <v>58319</v>
      </c>
      <c r="H163" s="9">
        <f>IFERROR(VLOOKUP(D163,'集計(その他)'!$A$2:$L$278,9,FALSE),0)</f>
        <v>0</v>
      </c>
      <c r="I163" s="9">
        <f>IF(SUM(G163:H163)=0,E163,SUM(G163:H163))</f>
        <v>58319</v>
      </c>
    </row>
    <row r="164" spans="1:9">
      <c r="A164">
        <v>163</v>
      </c>
      <c r="B164">
        <v>161</v>
      </c>
      <c r="D164" t="s">
        <v>67</v>
      </c>
      <c r="E164" s="9">
        <v>58306</v>
      </c>
      <c r="G164" s="9">
        <f>IFERROR(VLOOKUP(D164,集計!$B$2:$L$578,11,FALSE),0)</f>
        <v>58306</v>
      </c>
      <c r="H164" s="9">
        <f>IFERROR(VLOOKUP(D164,'集計(その他)'!$A$2:$L$278,9,FALSE),0)</f>
        <v>0</v>
      </c>
      <c r="I164" s="9">
        <f>IF(SUM(G164:H164)=0,E164,SUM(G164:H164))</f>
        <v>58306</v>
      </c>
    </row>
    <row r="165" spans="1:9">
      <c r="A165">
        <v>164</v>
      </c>
      <c r="B165">
        <v>162</v>
      </c>
      <c r="D165" t="s">
        <v>337</v>
      </c>
      <c r="E165" s="9">
        <v>55124</v>
      </c>
      <c r="G165" s="9">
        <f>IFERROR(VLOOKUP(D165,集計!$B$2:$L$578,11,FALSE),0)</f>
        <v>57623</v>
      </c>
      <c r="H165" s="9">
        <f>IFERROR(VLOOKUP(D165,'集計(その他)'!$A$2:$L$278,9,FALSE),0)</f>
        <v>0</v>
      </c>
      <c r="I165" s="9">
        <f>IF(SUM(G165:H165)=0,E165,SUM(G165:H165))</f>
        <v>57623</v>
      </c>
    </row>
    <row r="166" spans="1:9">
      <c r="A166">
        <v>165</v>
      </c>
      <c r="B166">
        <v>163</v>
      </c>
      <c r="D166" t="s">
        <v>171</v>
      </c>
      <c r="E166" s="9">
        <v>57485</v>
      </c>
      <c r="G166" s="9">
        <f>IFERROR(VLOOKUP(D166,集計!$B$2:$L$578,11,FALSE),0)</f>
        <v>0</v>
      </c>
      <c r="H166" s="9">
        <f>IFERROR(VLOOKUP(D166,'集計(その他)'!$A$2:$L$278,9,FALSE),0)</f>
        <v>57485</v>
      </c>
      <c r="I166" s="9">
        <f>IF(SUM(G166:H166)=0,E166,SUM(G166:H166))</f>
        <v>57485</v>
      </c>
    </row>
    <row r="167" spans="1:9">
      <c r="A167">
        <v>166</v>
      </c>
      <c r="B167">
        <v>164</v>
      </c>
      <c r="D167" t="s">
        <v>746</v>
      </c>
      <c r="E167" s="9">
        <v>48944</v>
      </c>
      <c r="G167" s="9">
        <f>IFERROR(VLOOKUP(D167,集計!$B$2:$L$578,11,FALSE),0)</f>
        <v>56580.5</v>
      </c>
      <c r="H167" s="9">
        <f>IFERROR(VLOOKUP(D167,'集計(その他)'!$A$2:$L$278,9,FALSE),0)</f>
        <v>0</v>
      </c>
      <c r="I167" s="9">
        <f>IF(SUM(G167:H167)=0,E167,SUM(G167:H167))</f>
        <v>56580.5</v>
      </c>
    </row>
    <row r="168" spans="1:9">
      <c r="A168">
        <v>167</v>
      </c>
      <c r="B168">
        <v>165</v>
      </c>
      <c r="D168" t="s">
        <v>336</v>
      </c>
      <c r="E168" s="9">
        <v>54330</v>
      </c>
      <c r="G168" s="9">
        <f>IFERROR(VLOOKUP(D168,集計!$B$2:$L$578,11,FALSE),0)</f>
        <v>56475.5</v>
      </c>
      <c r="H168" s="9">
        <f>IFERROR(VLOOKUP(D168,'集計(その他)'!$A$2:$L$278,9,FALSE),0)</f>
        <v>0</v>
      </c>
      <c r="I168" s="9">
        <f>IF(SUM(G168:H168)=0,E168,SUM(G168:H168))</f>
        <v>56475.5</v>
      </c>
    </row>
    <row r="169" spans="1:9">
      <c r="A169">
        <v>168</v>
      </c>
      <c r="B169">
        <v>166</v>
      </c>
      <c r="D169" t="s">
        <v>613</v>
      </c>
      <c r="E169" s="9">
        <v>51498</v>
      </c>
      <c r="G169" s="9">
        <f>IFERROR(VLOOKUP(D169,集計!$B$2:$L$578,11,FALSE),0)</f>
        <v>55602</v>
      </c>
      <c r="H169" s="9">
        <f>IFERROR(VLOOKUP(D169,'集計(その他)'!$A$2:$L$278,9,FALSE),0)</f>
        <v>0</v>
      </c>
      <c r="I169" s="9">
        <f>IF(SUM(G169:H169)=0,E169,SUM(G169:H169))</f>
        <v>55602</v>
      </c>
    </row>
    <row r="170" spans="1:9">
      <c r="A170">
        <v>169</v>
      </c>
      <c r="B170">
        <v>167</v>
      </c>
      <c r="D170" t="s">
        <v>71</v>
      </c>
      <c r="E170" s="9">
        <v>55388</v>
      </c>
      <c r="G170" s="9">
        <f>IFERROR(VLOOKUP(D170,集計!$B$2:$L$578,11,FALSE),0)</f>
        <v>0</v>
      </c>
      <c r="H170" s="9">
        <f>IFERROR(VLOOKUP(D170,'集計(その他)'!$A$2:$L$278,9,FALSE),0)</f>
        <v>0</v>
      </c>
      <c r="I170" s="9">
        <f>IF(SUM(G170:H170)=0,E170,SUM(G170:H170))</f>
        <v>55388</v>
      </c>
    </row>
    <row r="171" spans="1:9">
      <c r="A171">
        <v>170</v>
      </c>
      <c r="B171">
        <v>168</v>
      </c>
      <c r="D171" t="s">
        <v>73</v>
      </c>
      <c r="E171" s="9">
        <v>55356</v>
      </c>
      <c r="G171" s="9">
        <f>IFERROR(VLOOKUP(D171,集計!$B$2:$L$578,11,FALSE),0)</f>
        <v>0</v>
      </c>
      <c r="H171" s="9">
        <f>IFERROR(VLOOKUP(D171,'集計(その他)'!$A$2:$L$278,9,FALSE),0)</f>
        <v>0</v>
      </c>
      <c r="I171" s="9">
        <f>IF(SUM(G171:H171)=0,E171,SUM(G171:H171))</f>
        <v>55356</v>
      </c>
    </row>
    <row r="172" spans="1:9">
      <c r="A172">
        <v>171</v>
      </c>
      <c r="B172">
        <v>169</v>
      </c>
      <c r="D172" t="s">
        <v>70</v>
      </c>
      <c r="E172" s="9">
        <v>55334</v>
      </c>
      <c r="G172" s="9">
        <f>IFERROR(VLOOKUP(D172,集計!$B$2:$L$578,11,FALSE),0)</f>
        <v>0</v>
      </c>
      <c r="H172" s="9">
        <f>IFERROR(VLOOKUP(D172,'集計(その他)'!$A$2:$L$278,9,FALSE),0)</f>
        <v>0</v>
      </c>
      <c r="I172" s="9">
        <f>IF(SUM(G172:H172)=0,E172,SUM(G172:H172))</f>
        <v>55334</v>
      </c>
    </row>
    <row r="173" spans="1:9">
      <c r="A173">
        <v>172</v>
      </c>
      <c r="B173">
        <v>170</v>
      </c>
      <c r="D173" t="s">
        <v>74</v>
      </c>
      <c r="E173" s="9">
        <v>55196</v>
      </c>
      <c r="G173" s="9">
        <f>IFERROR(VLOOKUP(D173,集計!$B$2:$L$578,11,FALSE),0)</f>
        <v>0</v>
      </c>
      <c r="H173" s="9">
        <f>IFERROR(VLOOKUP(D173,'集計(その他)'!$A$2:$L$278,9,FALSE),0)</f>
        <v>0</v>
      </c>
      <c r="I173" s="9">
        <f>IF(SUM(G173:H173)=0,E173,SUM(G173:H173))</f>
        <v>55196</v>
      </c>
    </row>
    <row r="174" spans="1:9">
      <c r="A174">
        <v>173</v>
      </c>
      <c r="B174">
        <v>171</v>
      </c>
      <c r="D174" t="s">
        <v>289</v>
      </c>
      <c r="E174" s="9">
        <v>54555</v>
      </c>
      <c r="G174" s="9">
        <f>IFERROR(VLOOKUP(D174,集計!$B$2:$L$578,11,FALSE),0)</f>
        <v>54555</v>
      </c>
      <c r="H174" s="9">
        <f>IFERROR(VLOOKUP(D174,'集計(その他)'!$A$2:$L$278,9,FALSE),0)</f>
        <v>0</v>
      </c>
      <c r="I174" s="9">
        <f>IF(SUM(G174:H174)=0,E174,SUM(G174:H174))</f>
        <v>54555</v>
      </c>
    </row>
    <row r="175" spans="1:9">
      <c r="A175">
        <v>174</v>
      </c>
      <c r="B175">
        <v>172</v>
      </c>
      <c r="D175" t="s">
        <v>1416</v>
      </c>
      <c r="G175" s="9">
        <f>IFERROR(VLOOKUP(D175,集計!$B$2:$L$578,11,FALSE),0)</f>
        <v>0</v>
      </c>
      <c r="H175" s="9">
        <f>IFERROR(VLOOKUP(D175,'集計(その他)'!$A$2:$L$278,9,FALSE),0)</f>
        <v>54513.5</v>
      </c>
      <c r="I175" s="9">
        <f>IF(SUM(G175:H175)=0,E175,SUM(G175:H175))</f>
        <v>54513.5</v>
      </c>
    </row>
    <row r="176" spans="1:9">
      <c r="A176">
        <v>175</v>
      </c>
      <c r="B176">
        <v>173</v>
      </c>
      <c r="D176" t="s">
        <v>1428</v>
      </c>
      <c r="G176" s="9">
        <f>IFERROR(VLOOKUP(D176,集計!$B$2:$L$578,11,FALSE),0)</f>
        <v>54258.5</v>
      </c>
      <c r="H176" s="9">
        <f>IFERROR(VLOOKUP(D176,'集計(その他)'!$A$2:$L$278,9,FALSE),0)</f>
        <v>0</v>
      </c>
      <c r="I176" s="9">
        <f>IF(SUM(G176:H176)=0,E176,SUM(G176:H176))</f>
        <v>54258.5</v>
      </c>
    </row>
    <row r="177" spans="1:9">
      <c r="A177">
        <v>176</v>
      </c>
      <c r="B177">
        <v>174</v>
      </c>
      <c r="D177" t="s">
        <v>1179</v>
      </c>
      <c r="E177" s="9">
        <v>52488.5</v>
      </c>
      <c r="G177" s="9">
        <f>IFERROR(VLOOKUP(D177,集計!$B$2:$L$578,11,FALSE),0)</f>
        <v>54003.5</v>
      </c>
      <c r="H177" s="9">
        <f>IFERROR(VLOOKUP(D177,'集計(その他)'!$A$2:$L$278,9,FALSE),0)</f>
        <v>0</v>
      </c>
      <c r="I177" s="9">
        <f>IF(SUM(G177:H177)=0,E177,SUM(G177:H177))</f>
        <v>54003.5</v>
      </c>
    </row>
    <row r="178" spans="1:9">
      <c r="A178">
        <v>177</v>
      </c>
      <c r="B178">
        <v>175</v>
      </c>
      <c r="D178" t="s">
        <v>1184</v>
      </c>
      <c r="E178" s="9">
        <v>53965.5</v>
      </c>
      <c r="G178" s="9">
        <f>IFERROR(VLOOKUP(D178,集計!$B$2:$L$578,11,FALSE),0)</f>
        <v>0</v>
      </c>
      <c r="H178" s="9">
        <f>IFERROR(VLOOKUP(D178,'集計(その他)'!$A$2:$L$278,9,FALSE),0)</f>
        <v>0</v>
      </c>
      <c r="I178" s="9">
        <f>IF(SUM(G178:H178)=0,E178,SUM(G178:H178))</f>
        <v>53965.5</v>
      </c>
    </row>
    <row r="179" spans="1:9">
      <c r="A179">
        <v>178</v>
      </c>
      <c r="B179">
        <v>176</v>
      </c>
      <c r="D179" t="s">
        <v>76</v>
      </c>
      <c r="E179" s="9">
        <v>53921</v>
      </c>
      <c r="G179" s="9">
        <f>IFERROR(VLOOKUP(D179,集計!$B$2:$L$578,11,FALSE),0)</f>
        <v>0</v>
      </c>
      <c r="H179" s="9">
        <f>IFERROR(VLOOKUP(D179,'集計(その他)'!$A$2:$L$278,9,FALSE),0)</f>
        <v>0</v>
      </c>
      <c r="I179" s="9">
        <f>IF(SUM(G179:H179)=0,E179,SUM(G179:H179))</f>
        <v>53921</v>
      </c>
    </row>
    <row r="180" spans="1:9">
      <c r="A180">
        <v>179</v>
      </c>
      <c r="B180">
        <v>177</v>
      </c>
      <c r="D180" t="s">
        <v>78</v>
      </c>
      <c r="E180" s="9">
        <v>53808</v>
      </c>
      <c r="G180" s="9">
        <f>IFERROR(VLOOKUP(D180,集計!$B$2:$L$578,11,FALSE),0)</f>
        <v>0</v>
      </c>
      <c r="H180" s="9">
        <f>IFERROR(VLOOKUP(D180,'集計(その他)'!$A$2:$L$278,9,FALSE),0)</f>
        <v>0</v>
      </c>
      <c r="I180" s="9">
        <f>IF(SUM(G180:H180)=0,E180,SUM(G180:H180))</f>
        <v>53808</v>
      </c>
    </row>
    <row r="181" spans="1:9">
      <c r="A181">
        <v>180</v>
      </c>
      <c r="B181">
        <v>178</v>
      </c>
      <c r="D181" t="s">
        <v>1172</v>
      </c>
      <c r="G181" s="9">
        <f>IFERROR(VLOOKUP(D181,集計!$B$2:$L$578,11,FALSE),0)</f>
        <v>53683.5</v>
      </c>
      <c r="H181" s="9">
        <f>IFERROR(VLOOKUP(D181,'集計(その他)'!$A$2:$L$278,9,FALSE),0)</f>
        <v>0</v>
      </c>
      <c r="I181" s="9">
        <f>IF(SUM(G181:H181)=0,E181,SUM(G181:H181))</f>
        <v>53683.5</v>
      </c>
    </row>
    <row r="182" spans="1:9">
      <c r="A182">
        <v>181</v>
      </c>
      <c r="B182">
        <v>231</v>
      </c>
      <c r="D182" t="s">
        <v>1459</v>
      </c>
      <c r="G182" s="9">
        <f>IFERROR(VLOOKUP(D182,集計!$B$2:$L$578,11,FALSE),0)</f>
        <v>53552</v>
      </c>
      <c r="H182" s="9">
        <f>IFERROR(VLOOKUP(D182,'集計(その他)'!$A$2:$L$278,9,FALSE),0)</f>
        <v>0</v>
      </c>
      <c r="I182" s="9">
        <f>IF(SUM(G182:H182)=0,E182,SUM(G182:H182))</f>
        <v>53552</v>
      </c>
    </row>
    <row r="183" spans="1:9">
      <c r="A183">
        <v>182</v>
      </c>
      <c r="B183">
        <v>179</v>
      </c>
      <c r="D183" t="s">
        <v>1252</v>
      </c>
      <c r="E183" s="9">
        <v>53400</v>
      </c>
      <c r="G183" s="9">
        <f>IFERROR(VLOOKUP(D183,集計!$B$2:$L$578,11,FALSE),0)</f>
        <v>0</v>
      </c>
      <c r="H183" s="9">
        <f>IFERROR(VLOOKUP(D183,'集計(その他)'!$A$2:$L$278,9,FALSE),0)</f>
        <v>0</v>
      </c>
      <c r="I183" s="9">
        <f>IF(SUM(G183:H183)=0,E183,SUM(G183:H183))</f>
        <v>53400</v>
      </c>
    </row>
    <row r="184" spans="1:9">
      <c r="A184">
        <v>183</v>
      </c>
      <c r="B184">
        <v>180</v>
      </c>
      <c r="D184" t="s">
        <v>1417</v>
      </c>
      <c r="G184" s="9">
        <f>IFERROR(VLOOKUP(D184,集計!$B$2:$L$578,11,FALSE),0)</f>
        <v>0</v>
      </c>
      <c r="H184" s="9">
        <f>IFERROR(VLOOKUP(D184,'集計(その他)'!$A$2:$L$278,9,FALSE),0)</f>
        <v>53094.5</v>
      </c>
      <c r="I184" s="9">
        <f>IF(SUM(G184:H184)=0,E184,SUM(G184:H184))</f>
        <v>53094.5</v>
      </c>
    </row>
    <row r="185" spans="1:9">
      <c r="A185">
        <v>184</v>
      </c>
      <c r="B185">
        <v>181</v>
      </c>
      <c r="D185" t="s">
        <v>80</v>
      </c>
      <c r="E185" s="9">
        <v>52921</v>
      </c>
      <c r="G185" s="9">
        <f>IFERROR(VLOOKUP(D185,集計!$B$2:$L$578,11,FALSE),0)</f>
        <v>0</v>
      </c>
      <c r="H185" s="9">
        <f>IFERROR(VLOOKUP(D185,'集計(その他)'!$A$2:$L$278,9,FALSE),0)</f>
        <v>0</v>
      </c>
      <c r="I185" s="9">
        <f>IF(SUM(G185:H185)=0,E185,SUM(G185:H185))</f>
        <v>52921</v>
      </c>
    </row>
    <row r="186" spans="1:9">
      <c r="A186">
        <v>185</v>
      </c>
      <c r="B186">
        <v>182</v>
      </c>
      <c r="D186" t="s">
        <v>1317</v>
      </c>
      <c r="E186" s="9">
        <v>52705.5</v>
      </c>
      <c r="G186" s="9">
        <f>IFERROR(VLOOKUP(D186,集計!$B$2:$L$578,11,FALSE),0)</f>
        <v>0</v>
      </c>
      <c r="H186" s="9">
        <f>IFERROR(VLOOKUP(D186,'集計(その他)'!$A$2:$L$278,9,FALSE),0)</f>
        <v>52705.5</v>
      </c>
      <c r="I186" s="9">
        <f>IF(SUM(G186:H186)=0,E186,SUM(G186:H186))</f>
        <v>52705.5</v>
      </c>
    </row>
    <row r="187" spans="1:9">
      <c r="A187">
        <v>186</v>
      </c>
      <c r="B187">
        <v>183</v>
      </c>
      <c r="D187" t="s">
        <v>82</v>
      </c>
      <c r="E187" s="9">
        <v>52622</v>
      </c>
      <c r="G187" s="9">
        <f>IFERROR(VLOOKUP(D187,集計!$B$2:$L$578,11,FALSE),0)</f>
        <v>0</v>
      </c>
      <c r="H187" s="9">
        <f>IFERROR(VLOOKUP(D187,'集計(その他)'!$A$2:$L$278,9,FALSE),0)</f>
        <v>0</v>
      </c>
      <c r="I187" s="9">
        <f>IF(SUM(G187:H187)=0,E187,SUM(G187:H187))</f>
        <v>52622</v>
      </c>
    </row>
    <row r="188" spans="1:9">
      <c r="A188">
        <v>187</v>
      </c>
      <c r="B188">
        <v>184</v>
      </c>
      <c r="D188" t="s">
        <v>1175</v>
      </c>
      <c r="E188" s="9">
        <v>50559</v>
      </c>
      <c r="G188" s="9">
        <f>IFERROR(VLOOKUP(D188,集計!$B$2:$L$578,11,FALSE),0)</f>
        <v>51542</v>
      </c>
      <c r="H188" s="9">
        <f>IFERROR(VLOOKUP(D188,'集計(その他)'!$A$2:$L$278,9,FALSE),0)</f>
        <v>0</v>
      </c>
      <c r="I188" s="9">
        <f>IF(SUM(G188:H188)=0,E188,SUM(G188:H188))</f>
        <v>51542</v>
      </c>
    </row>
    <row r="189" spans="1:9">
      <c r="A189">
        <v>188</v>
      </c>
      <c r="B189">
        <v>185</v>
      </c>
      <c r="D189" t="s">
        <v>84</v>
      </c>
      <c r="E189" s="9">
        <v>51508</v>
      </c>
      <c r="G189" s="9">
        <f>IFERROR(VLOOKUP(D189,集計!$B$2:$L$578,11,FALSE),0)</f>
        <v>0</v>
      </c>
      <c r="H189" s="9">
        <f>IFERROR(VLOOKUP(D189,'集計(その他)'!$A$2:$L$278,9,FALSE),0)</f>
        <v>0</v>
      </c>
      <c r="I189" s="9">
        <f>IF(SUM(G189:H189)=0,E189,SUM(G189:H189))</f>
        <v>51508</v>
      </c>
    </row>
    <row r="190" spans="1:9">
      <c r="A190">
        <v>189</v>
      </c>
      <c r="B190">
        <v>186</v>
      </c>
      <c r="D190" t="s">
        <v>101</v>
      </c>
      <c r="G190" s="9">
        <f>IFERROR(VLOOKUP(D190,集計!$B$2:$L$578,11,FALSE),0)</f>
        <v>51489.5</v>
      </c>
      <c r="H190" s="9">
        <f>IFERROR(VLOOKUP(D190,'集計(その他)'!$A$2:$L$278,9,FALSE),0)</f>
        <v>0</v>
      </c>
      <c r="I190" s="9">
        <f>IF(SUM(G190:H190)=0,E190,SUM(G190:H190))</f>
        <v>51489.5</v>
      </c>
    </row>
    <row r="191" spans="1:9">
      <c r="A191">
        <v>190</v>
      </c>
      <c r="B191">
        <v>187</v>
      </c>
      <c r="D191" t="s">
        <v>83</v>
      </c>
      <c r="E191" s="9">
        <v>51033</v>
      </c>
      <c r="G191" s="9">
        <f>IFERROR(VLOOKUP(D191,集計!$B$2:$L$578,11,FALSE),0)</f>
        <v>0</v>
      </c>
      <c r="H191" s="9">
        <f>IFERROR(VLOOKUP(D191,'集計(その他)'!$A$2:$L$278,9,FALSE),0)</f>
        <v>0</v>
      </c>
      <c r="I191" s="9">
        <f>IF(SUM(G191:H191)=0,E191,SUM(G191:H191))</f>
        <v>51033</v>
      </c>
    </row>
    <row r="192" spans="1:9">
      <c r="A192">
        <v>191</v>
      </c>
      <c r="B192">
        <v>188</v>
      </c>
      <c r="D192" t="s">
        <v>714</v>
      </c>
      <c r="E192" s="9">
        <v>50783.5</v>
      </c>
      <c r="G192" s="9">
        <f>IFERROR(VLOOKUP(D192,集計!$B$2:$L$578,11,FALSE),0)</f>
        <v>0</v>
      </c>
      <c r="H192" s="9">
        <f>IFERROR(VLOOKUP(D192,'集計(その他)'!$A$2:$L$278,9,FALSE),0)</f>
        <v>0</v>
      </c>
      <c r="I192" s="9">
        <f>IF(SUM(G192:H192)=0,E192,SUM(G192:H192))</f>
        <v>50783.5</v>
      </c>
    </row>
    <row r="193" spans="1:9">
      <c r="A193">
        <v>192</v>
      </c>
      <c r="B193">
        <v>189</v>
      </c>
      <c r="D193" t="s">
        <v>438</v>
      </c>
      <c r="E193" s="9">
        <v>50561.5</v>
      </c>
      <c r="G193" s="9">
        <f>IFERROR(VLOOKUP(D193,集計!$B$2:$L$578,11,FALSE),0)</f>
        <v>0</v>
      </c>
      <c r="H193" s="9">
        <f>IFERROR(VLOOKUP(D193,'集計(その他)'!$A$2:$L$278,9,FALSE),0)</f>
        <v>0</v>
      </c>
      <c r="I193" s="9">
        <f>IF(SUM(G193:H193)=0,E193,SUM(G193:H193))</f>
        <v>50561.5</v>
      </c>
    </row>
    <row r="194" spans="1:9">
      <c r="A194">
        <v>193</v>
      </c>
      <c r="B194">
        <v>190</v>
      </c>
      <c r="D194" t="s">
        <v>86</v>
      </c>
      <c r="E194" s="9">
        <v>50380</v>
      </c>
      <c r="G194" s="9">
        <f>IFERROR(VLOOKUP(D194,集計!$B$2:$L$578,11,FALSE),0)</f>
        <v>0</v>
      </c>
      <c r="H194" s="9">
        <f>IFERROR(VLOOKUP(D194,'集計(その他)'!$A$2:$L$278,9,FALSE),0)</f>
        <v>0</v>
      </c>
      <c r="I194" s="9">
        <f>IF(SUM(G194:H194)=0,E194,SUM(G194:H194))</f>
        <v>50380</v>
      </c>
    </row>
    <row r="195" spans="1:9">
      <c r="A195">
        <v>194</v>
      </c>
      <c r="B195">
        <v>222</v>
      </c>
      <c r="D195" t="s">
        <v>1438</v>
      </c>
      <c r="E195" s="9">
        <v>49903</v>
      </c>
      <c r="G195" s="9">
        <f>IFERROR(VLOOKUP(D195,集計!$B$2:$L$578,11,FALSE),0)</f>
        <v>49903</v>
      </c>
      <c r="H195" s="9">
        <f>IFERROR(VLOOKUP(D195,'集計(その他)'!$A$2:$L$278,9,FALSE),0)</f>
        <v>0</v>
      </c>
      <c r="I195" s="9">
        <f>IF(SUM(G195:H195)=0,E195,SUM(G195:H195))</f>
        <v>49903</v>
      </c>
    </row>
    <row r="196" spans="1:9">
      <c r="A196">
        <v>195</v>
      </c>
      <c r="B196">
        <v>191</v>
      </c>
      <c r="D196" t="s">
        <v>253</v>
      </c>
      <c r="E196" s="9">
        <v>48824.5</v>
      </c>
      <c r="G196" s="9">
        <f>IFERROR(VLOOKUP(D196,集計!$B$2:$L$578,11,FALSE),0)</f>
        <v>0</v>
      </c>
      <c r="H196" s="9">
        <f>IFERROR(VLOOKUP(D196,'集計(その他)'!$A$2:$L$278,9,FALSE),0)</f>
        <v>0</v>
      </c>
      <c r="I196" s="9">
        <f>IF(SUM(G196:H196)=0,E196,SUM(G196:H196))</f>
        <v>48824.5</v>
      </c>
    </row>
    <row r="197" spans="1:9">
      <c r="A197">
        <v>196</v>
      </c>
      <c r="B197">
        <v>192</v>
      </c>
      <c r="D197" t="s">
        <v>1182</v>
      </c>
      <c r="E197" s="9">
        <v>41269.5</v>
      </c>
      <c r="G197" s="9">
        <f>IFERROR(VLOOKUP(D197,集計!$B$2:$L$578,11,FALSE),0)</f>
        <v>0</v>
      </c>
      <c r="H197" s="9">
        <f>IFERROR(VLOOKUP(D197,'集計(その他)'!$A$2:$L$278,9,FALSE),0)</f>
        <v>48795</v>
      </c>
      <c r="I197" s="9">
        <f>IF(SUM(G197:H197)=0,E197,SUM(G197:H197))</f>
        <v>48795</v>
      </c>
    </row>
    <row r="198" spans="1:9">
      <c r="A198">
        <v>197</v>
      </c>
      <c r="B198">
        <v>193</v>
      </c>
      <c r="D198" t="s">
        <v>322</v>
      </c>
      <c r="G198" s="9">
        <f>IFERROR(VLOOKUP(D198,集計!$B$2:$L$578,11,FALSE),0)</f>
        <v>48741</v>
      </c>
      <c r="H198" s="9">
        <f>IFERROR(VLOOKUP(D198,'集計(その他)'!$A$2:$L$278,9,FALSE),0)</f>
        <v>0</v>
      </c>
      <c r="I198" s="9">
        <f>IF(SUM(G198:H198)=0,E198,SUM(G198:H198))</f>
        <v>48741</v>
      </c>
    </row>
    <row r="199" spans="1:9">
      <c r="A199">
        <v>198</v>
      </c>
      <c r="B199">
        <v>194</v>
      </c>
      <c r="D199" t="s">
        <v>87</v>
      </c>
      <c r="E199" s="9">
        <v>48677</v>
      </c>
      <c r="G199" s="9">
        <f>IFERROR(VLOOKUP(D199,集計!$B$2:$L$578,11,FALSE),0)</f>
        <v>0</v>
      </c>
      <c r="H199" s="9">
        <f>IFERROR(VLOOKUP(D199,'集計(その他)'!$A$2:$L$278,9,FALSE),0)</f>
        <v>0</v>
      </c>
      <c r="I199" s="9">
        <f>IF(SUM(G199:H199)=0,E199,SUM(G199:H199))</f>
        <v>48677</v>
      </c>
    </row>
    <row r="200" spans="1:9">
      <c r="A200">
        <v>199</v>
      </c>
      <c r="B200">
        <v>195</v>
      </c>
      <c r="D200" t="s">
        <v>615</v>
      </c>
      <c r="E200" s="9">
        <v>44655.5</v>
      </c>
      <c r="G200" s="9">
        <f>IFERROR(VLOOKUP(D200,集計!$B$2:$L$578,11,FALSE),0)</f>
        <v>47977.5</v>
      </c>
      <c r="H200" s="9">
        <f>IFERROR(VLOOKUP(D200,'集計(その他)'!$A$2:$L$278,9,FALSE),0)</f>
        <v>0</v>
      </c>
      <c r="I200" s="9">
        <f>IF(SUM(G200:H200)=0,E200,SUM(G200:H200))</f>
        <v>47977.5</v>
      </c>
    </row>
    <row r="201" spans="1:9">
      <c r="A201">
        <v>200</v>
      </c>
      <c r="B201">
        <v>196</v>
      </c>
      <c r="D201" t="s">
        <v>1246</v>
      </c>
      <c r="E201" s="9">
        <v>47573.5</v>
      </c>
      <c r="G201" s="9">
        <f>IFERROR(VLOOKUP(D201,集計!$B$2:$L$578,11,FALSE),0)</f>
        <v>0</v>
      </c>
      <c r="H201" s="9">
        <f>IFERROR(VLOOKUP(D201,'集計(その他)'!$A$2:$L$278,9,FALSE),0)</f>
        <v>0</v>
      </c>
      <c r="I201" s="9">
        <f>IF(SUM(G201:H201)=0,E201,SUM(G201:H201))</f>
        <v>47573.5</v>
      </c>
    </row>
    <row r="202" spans="1:9">
      <c r="A202">
        <v>201</v>
      </c>
      <c r="B202">
        <v>197</v>
      </c>
      <c r="D202" t="s">
        <v>1298</v>
      </c>
      <c r="G202" s="9">
        <f>IFERROR(VLOOKUP(D202,集計!$B$2:$L$578,11,FALSE),0)</f>
        <v>0</v>
      </c>
      <c r="H202" s="9">
        <f>IFERROR(VLOOKUP(D202,'集計(その他)'!$A$2:$L$278,9,FALSE),0)</f>
        <v>47446</v>
      </c>
      <c r="I202" s="9">
        <f>IF(SUM(G202:H202)=0,E202,SUM(G202:H202))</f>
        <v>47446</v>
      </c>
    </row>
    <row r="203" spans="1:9">
      <c r="A203">
        <v>202</v>
      </c>
      <c r="B203">
        <v>198</v>
      </c>
      <c r="D203" t="s">
        <v>499</v>
      </c>
      <c r="E203" s="9">
        <v>47349.5</v>
      </c>
      <c r="G203" s="9">
        <f>IFERROR(VLOOKUP(D203,集計!$B$2:$L$578,11,FALSE),0)</f>
        <v>0</v>
      </c>
      <c r="H203" s="9">
        <f>IFERROR(VLOOKUP(D203,'集計(その他)'!$A$2:$L$278,9,FALSE),0)</f>
        <v>0</v>
      </c>
      <c r="I203" s="9">
        <f>IF(SUM(G203:H203)=0,E203,SUM(G203:H203))</f>
        <v>47349.5</v>
      </c>
    </row>
    <row r="204" spans="1:9">
      <c r="A204">
        <v>203</v>
      </c>
      <c r="B204">
        <v>199</v>
      </c>
      <c r="D204" t="s">
        <v>1411</v>
      </c>
      <c r="G204" s="9">
        <f>IFERROR(VLOOKUP(D204,集計!$B$2:$L$578,11,FALSE),0)</f>
        <v>0</v>
      </c>
      <c r="H204" s="9">
        <f>IFERROR(VLOOKUP(D204,'集計(その他)'!$A$2:$L$278,9,FALSE),0)</f>
        <v>47259</v>
      </c>
      <c r="I204" s="9">
        <f>IF(SUM(G204:H204)=0,E204,SUM(G204:H204))</f>
        <v>47259</v>
      </c>
    </row>
    <row r="205" spans="1:9">
      <c r="A205">
        <v>204</v>
      </c>
      <c r="B205">
        <v>200</v>
      </c>
      <c r="D205" t="s">
        <v>91</v>
      </c>
      <c r="E205" s="9">
        <v>47163</v>
      </c>
      <c r="G205" s="9">
        <f>IFERROR(VLOOKUP(D205,集計!$B$2:$L$578,11,FALSE),0)</f>
        <v>0</v>
      </c>
      <c r="H205" s="9">
        <f>IFERROR(VLOOKUP(D205,'集計(その他)'!$A$2:$L$278,9,FALSE),0)</f>
        <v>0</v>
      </c>
      <c r="I205" s="9">
        <f>IF(SUM(G205:H205)=0,E205,SUM(G205:H205))</f>
        <v>47163</v>
      </c>
    </row>
    <row r="206" spans="1:9">
      <c r="A206">
        <v>205</v>
      </c>
      <c r="B206">
        <v>201</v>
      </c>
      <c r="D206" t="s">
        <v>616</v>
      </c>
      <c r="E206" s="9">
        <v>44264</v>
      </c>
      <c r="G206" s="9">
        <f>IFERROR(VLOOKUP(D206,集計!$B$2:$L$578,11,FALSE),0)</f>
        <v>47146.5</v>
      </c>
      <c r="H206" s="9">
        <f>IFERROR(VLOOKUP(D206,'集計(その他)'!$A$2:$L$278,9,FALSE),0)</f>
        <v>0</v>
      </c>
      <c r="I206" s="9">
        <f>IF(SUM(G206:H206)=0,E206,SUM(G206:H206))</f>
        <v>47146.5</v>
      </c>
    </row>
    <row r="207" spans="1:9">
      <c r="A207">
        <v>206</v>
      </c>
      <c r="B207">
        <v>202</v>
      </c>
      <c r="D207" t="s">
        <v>90</v>
      </c>
      <c r="E207" s="9">
        <v>47095</v>
      </c>
      <c r="G207" s="9">
        <f>IFERROR(VLOOKUP(D207,集計!$B$2:$L$578,11,FALSE),0)</f>
        <v>0</v>
      </c>
      <c r="H207" s="9">
        <f>IFERROR(VLOOKUP(D207,'集計(その他)'!$A$2:$L$278,9,FALSE),0)</f>
        <v>0</v>
      </c>
      <c r="I207" s="9">
        <f>IF(SUM(G207:H207)=0,E207,SUM(G207:H207))</f>
        <v>47095</v>
      </c>
    </row>
    <row r="208" spans="1:9">
      <c r="A208">
        <v>207</v>
      </c>
      <c r="B208">
        <v>203</v>
      </c>
      <c r="D208" t="s">
        <v>1166</v>
      </c>
      <c r="E208" s="9">
        <v>45198</v>
      </c>
      <c r="G208" s="9">
        <f>IFERROR(VLOOKUP(D208,集計!$B$2:$L$578,11,FALSE),0)</f>
        <v>46844</v>
      </c>
      <c r="H208" s="9">
        <f>IFERROR(VLOOKUP(D208,'集計(その他)'!$A$2:$L$278,9,FALSE),0)</f>
        <v>0</v>
      </c>
      <c r="I208" s="9">
        <f>IF(SUM(G208:H208)=0,E208,SUM(G208:H208))</f>
        <v>46844</v>
      </c>
    </row>
    <row r="209" spans="1:9">
      <c r="A209">
        <v>208</v>
      </c>
      <c r="B209">
        <v>204</v>
      </c>
      <c r="D209" t="s">
        <v>94</v>
      </c>
      <c r="E209" s="9">
        <v>46726</v>
      </c>
      <c r="G209" s="9">
        <f>IFERROR(VLOOKUP(D209,集計!$B$2:$L$578,11,FALSE),0)</f>
        <v>0</v>
      </c>
      <c r="H209" s="9">
        <f>IFERROR(VLOOKUP(D209,'集計(その他)'!$A$2:$L$278,9,FALSE),0)</f>
        <v>0</v>
      </c>
      <c r="I209" s="9">
        <f>IF(SUM(G209:H209)=0,E209,SUM(G209:H209))</f>
        <v>46726</v>
      </c>
    </row>
    <row r="210" spans="1:9">
      <c r="A210">
        <v>209</v>
      </c>
      <c r="B210">
        <v>205</v>
      </c>
      <c r="D210" t="s">
        <v>1429</v>
      </c>
      <c r="G210" s="9">
        <f>IFERROR(VLOOKUP(D210,集計!$B$2:$L$578,11,FALSE),0)</f>
        <v>46394.5</v>
      </c>
      <c r="H210" s="9">
        <f>IFERROR(VLOOKUP(D210,'集計(その他)'!$A$2:$L$278,9,FALSE),0)</f>
        <v>0</v>
      </c>
      <c r="I210" s="9">
        <f>IF(SUM(G210:H210)=0,E210,SUM(G210:H210))</f>
        <v>46394.5</v>
      </c>
    </row>
    <row r="211" spans="1:9">
      <c r="A211">
        <v>210</v>
      </c>
      <c r="B211">
        <v>206</v>
      </c>
      <c r="D211" t="s">
        <v>95</v>
      </c>
      <c r="E211" s="9">
        <v>46069</v>
      </c>
      <c r="G211" s="9">
        <f>IFERROR(VLOOKUP(D211,集計!$B$2:$L$578,11,FALSE),0)</f>
        <v>0</v>
      </c>
      <c r="H211" s="9">
        <f>IFERROR(VLOOKUP(D211,'集計(その他)'!$A$2:$L$278,9,FALSE),0)</f>
        <v>0</v>
      </c>
      <c r="I211" s="9">
        <f>IF(SUM(G211:H211)=0,E211,SUM(G211:H211))</f>
        <v>46069</v>
      </c>
    </row>
    <row r="212" spans="1:9">
      <c r="A212">
        <v>211</v>
      </c>
      <c r="B212">
        <v>207</v>
      </c>
      <c r="D212" t="s">
        <v>252</v>
      </c>
      <c r="E212" s="9">
        <v>45961</v>
      </c>
      <c r="G212" s="9">
        <f>IFERROR(VLOOKUP(D212,集計!$B$2:$L$578,11,FALSE),0)</f>
        <v>0</v>
      </c>
      <c r="H212" s="9">
        <f>IFERROR(VLOOKUP(D212,'集計(その他)'!$A$2:$L$278,9,FALSE),0)</f>
        <v>0</v>
      </c>
      <c r="I212" s="9">
        <f>IF(SUM(G212:H212)=0,E212,SUM(G212:H212))</f>
        <v>45961</v>
      </c>
    </row>
    <row r="213" spans="1:9">
      <c r="A213">
        <v>212</v>
      </c>
      <c r="B213">
        <v>208</v>
      </c>
      <c r="D213" t="s">
        <v>97</v>
      </c>
      <c r="E213" s="9">
        <v>45164</v>
      </c>
      <c r="G213" s="9">
        <f>IFERROR(VLOOKUP(D213,集計!$B$2:$L$578,11,FALSE),0)</f>
        <v>0</v>
      </c>
      <c r="H213" s="9">
        <f>IFERROR(VLOOKUP(D213,'集計(その他)'!$A$2:$L$278,9,FALSE),0)</f>
        <v>0</v>
      </c>
      <c r="I213" s="9">
        <f>IF(SUM(G213:H213)=0,E213,SUM(G213:H213))</f>
        <v>45164</v>
      </c>
    </row>
    <row r="214" spans="1:9">
      <c r="A214">
        <v>213</v>
      </c>
      <c r="B214">
        <v>209</v>
      </c>
      <c r="D214" t="s">
        <v>398</v>
      </c>
      <c r="E214" s="9">
        <v>45145</v>
      </c>
      <c r="G214" s="9">
        <f>IFERROR(VLOOKUP(D214,集計!$B$2:$L$578,11,FALSE),0)</f>
        <v>0</v>
      </c>
      <c r="H214" s="9">
        <f>IFERROR(VLOOKUP(D214,'集計(その他)'!$A$2:$L$278,9,FALSE),0)</f>
        <v>0</v>
      </c>
      <c r="I214" s="9">
        <f>IF(SUM(G214:H214)=0,E214,SUM(G214:H214))</f>
        <v>45145</v>
      </c>
    </row>
    <row r="215" spans="1:9">
      <c r="A215">
        <v>214</v>
      </c>
      <c r="B215">
        <v>210</v>
      </c>
      <c r="D215" t="s">
        <v>320</v>
      </c>
      <c r="E215" s="9">
        <v>45131</v>
      </c>
      <c r="G215" s="9">
        <f>IFERROR(VLOOKUP(D215,集計!$B$2:$L$578,11,FALSE),0)</f>
        <v>0</v>
      </c>
      <c r="H215" s="9">
        <f>IFERROR(VLOOKUP(D215,'集計(その他)'!$A$2:$L$278,9,FALSE),0)</f>
        <v>0</v>
      </c>
      <c r="I215" s="9">
        <f>IF(SUM(G215:H215)=0,E215,SUM(G215:H215))</f>
        <v>45131</v>
      </c>
    </row>
    <row r="216" spans="1:9">
      <c r="A216">
        <v>215</v>
      </c>
      <c r="B216">
        <v>211</v>
      </c>
      <c r="D216" t="s">
        <v>179</v>
      </c>
      <c r="E216" s="9">
        <v>43506</v>
      </c>
      <c r="G216" s="9">
        <f>IFERROR(VLOOKUP(D216,集計!$B$2:$L$578,11,FALSE),0)</f>
        <v>0</v>
      </c>
      <c r="H216" s="9">
        <f>IFERROR(VLOOKUP(D216,'集計(その他)'!$A$2:$L$278,9,FALSE),0)</f>
        <v>0</v>
      </c>
      <c r="I216" s="9">
        <f>IF(SUM(G216:H216)=0,E216,SUM(G216:H216))</f>
        <v>43506</v>
      </c>
    </row>
    <row r="217" spans="1:9">
      <c r="A217">
        <v>216</v>
      </c>
      <c r="B217">
        <v>212</v>
      </c>
      <c r="D217" t="s">
        <v>181</v>
      </c>
      <c r="E217" s="9">
        <v>43428</v>
      </c>
      <c r="G217" s="9">
        <f>IFERROR(VLOOKUP(D217,集計!$B$2:$L$578,11,FALSE),0)</f>
        <v>0</v>
      </c>
      <c r="H217" s="9">
        <f>IFERROR(VLOOKUP(D217,'集計(その他)'!$A$2:$L$278,9,FALSE),0)</f>
        <v>0</v>
      </c>
      <c r="I217" s="9">
        <f>IF(SUM(G217:H217)=0,E217,SUM(G217:H217))</f>
        <v>43428</v>
      </c>
    </row>
    <row r="218" spans="1:9">
      <c r="A218">
        <v>217</v>
      </c>
      <c r="B218">
        <v>213</v>
      </c>
      <c r="D218" t="s">
        <v>99</v>
      </c>
      <c r="E218" s="9">
        <v>41629</v>
      </c>
      <c r="G218" s="9">
        <f>IFERROR(VLOOKUP(D218,集計!$B$2:$L$578,11,FALSE),0)</f>
        <v>0</v>
      </c>
      <c r="H218" s="9">
        <f>IFERROR(VLOOKUP(D218,'集計(その他)'!$A$2:$L$278,9,FALSE),0)</f>
        <v>0</v>
      </c>
      <c r="I218" s="9">
        <f>IF(SUM(G218:H218)=0,E218,SUM(G218:H218))</f>
        <v>41629</v>
      </c>
    </row>
    <row r="219" spans="1:9">
      <c r="A219">
        <v>218</v>
      </c>
      <c r="B219">
        <v>214</v>
      </c>
      <c r="D219" t="s">
        <v>1414</v>
      </c>
      <c r="G219" s="9">
        <f>IFERROR(VLOOKUP(D219,集計!$B$2:$L$578,11,FALSE),0)</f>
        <v>0</v>
      </c>
      <c r="H219" s="9">
        <f>IFERROR(VLOOKUP(D219,'集計(その他)'!$A$2:$L$278,9,FALSE),0)</f>
        <v>41156.5</v>
      </c>
      <c r="I219" s="9">
        <f>IF(SUM(G219:H219)=0,E219,SUM(G219:H219))</f>
        <v>41156.5</v>
      </c>
    </row>
    <row r="220" spans="1:9">
      <c r="A220">
        <v>219</v>
      </c>
      <c r="B220">
        <v>215</v>
      </c>
      <c r="D220" t="s">
        <v>1244</v>
      </c>
      <c r="E220" s="9">
        <v>40829</v>
      </c>
      <c r="G220" s="9">
        <f>IFERROR(VLOOKUP(D220,集計!$B$2:$L$578,11,FALSE),0)</f>
        <v>0</v>
      </c>
      <c r="H220" s="9">
        <f>IFERROR(VLOOKUP(D220,'集計(その他)'!$A$2:$L$278,9,FALSE),0)</f>
        <v>0</v>
      </c>
      <c r="I220" s="9">
        <f>IF(SUM(G220:H220)=0,E220,SUM(G220:H220))</f>
        <v>40829</v>
      </c>
    </row>
    <row r="221" spans="1:9">
      <c r="A221">
        <v>220</v>
      </c>
      <c r="B221">
        <v>216</v>
      </c>
      <c r="D221" t="s">
        <v>653</v>
      </c>
      <c r="E221" s="9">
        <v>40410</v>
      </c>
      <c r="G221" s="9">
        <f>IFERROR(VLOOKUP(D221,集計!$B$2:$L$578,11,FALSE),0)</f>
        <v>0</v>
      </c>
      <c r="H221" s="9">
        <f>IFERROR(VLOOKUP(D221,'集計(その他)'!$A$2:$L$278,9,FALSE),0)</f>
        <v>0</v>
      </c>
      <c r="I221" s="9">
        <f>IF(SUM(G221:H221)=0,E221,SUM(G221:H221))</f>
        <v>40410</v>
      </c>
    </row>
    <row r="222" spans="1:9">
      <c r="A222">
        <v>221</v>
      </c>
      <c r="B222">
        <v>217</v>
      </c>
      <c r="D222" t="s">
        <v>100</v>
      </c>
      <c r="E222" s="9">
        <v>40321</v>
      </c>
      <c r="G222" s="9">
        <f>IFERROR(VLOOKUP(D222,集計!$B$2:$L$578,11,FALSE),0)</f>
        <v>0</v>
      </c>
      <c r="H222" s="9">
        <f>IFERROR(VLOOKUP(D222,'集計(その他)'!$A$2:$L$278,9,FALSE),0)</f>
        <v>0</v>
      </c>
      <c r="I222" s="9">
        <f>IF(SUM(G222:H222)=0,E222,SUM(G222:H222))</f>
        <v>40321</v>
      </c>
    </row>
    <row r="223" spans="1:9">
      <c r="A223">
        <v>222</v>
      </c>
      <c r="B223">
        <v>218</v>
      </c>
      <c r="D223" t="s">
        <v>1415</v>
      </c>
      <c r="G223" s="9">
        <f>IFERROR(VLOOKUP(D223,集計!$B$2:$L$578,11,FALSE),0)</f>
        <v>0</v>
      </c>
      <c r="H223" s="9">
        <f>IFERROR(VLOOKUP(D223,'集計(その他)'!$A$2:$L$278,9,FALSE),0)</f>
        <v>39619</v>
      </c>
      <c r="I223" s="9">
        <f>IF(SUM(G223:H223)=0,E223,SUM(G223:H223))</f>
        <v>39619</v>
      </c>
    </row>
    <row r="224" spans="1:9">
      <c r="A224">
        <v>223</v>
      </c>
      <c r="B224">
        <v>219</v>
      </c>
      <c r="D224" t="s">
        <v>254</v>
      </c>
      <c r="E224" s="9">
        <v>39390</v>
      </c>
      <c r="G224" s="9">
        <f>IFERROR(VLOOKUP(D224,集計!$B$2:$L$578,11,FALSE),0)</f>
        <v>0</v>
      </c>
      <c r="H224" s="9">
        <f>IFERROR(VLOOKUP(D224,'集計(その他)'!$A$2:$L$278,9,FALSE),0)</f>
        <v>0</v>
      </c>
      <c r="I224" s="9">
        <f>IF(SUM(G224:H224)=0,E224,SUM(G224:H224))</f>
        <v>39390</v>
      </c>
    </row>
    <row r="225" spans="1:9">
      <c r="A225">
        <v>224</v>
      </c>
      <c r="B225">
        <v>223</v>
      </c>
      <c r="D225" t="s">
        <v>1439</v>
      </c>
      <c r="E225" s="9">
        <v>38675</v>
      </c>
      <c r="G225" s="9">
        <f>IFERROR(VLOOKUP(D225,集計!$B$2:$L$578,11,FALSE),0)</f>
        <v>38675</v>
      </c>
      <c r="H225" s="9">
        <f>IFERROR(VLOOKUP(D225,'集計(その他)'!$A$2:$L$278,9,FALSE),0)</f>
        <v>0</v>
      </c>
      <c r="I225" s="9">
        <f>IF(SUM(G225:H225)=0,E225,SUM(G225:H225))</f>
        <v>38675</v>
      </c>
    </row>
    <row r="226" spans="1:9">
      <c r="A226">
        <v>225</v>
      </c>
      <c r="B226">
        <v>230</v>
      </c>
      <c r="D226" t="s">
        <v>1054</v>
      </c>
      <c r="E226" s="9">
        <v>33833</v>
      </c>
      <c r="G226" s="9">
        <f>IFERROR(VLOOKUP(D226,集計!$B$2:$L$578,11,FALSE),0)</f>
        <v>38454</v>
      </c>
      <c r="H226" s="9">
        <f>IFERROR(VLOOKUP(D226,'集計(その他)'!$A$2:$L$278,9,FALSE),0)</f>
        <v>0</v>
      </c>
      <c r="I226" s="9">
        <f>IF(SUM(G226:H226)=0,E226,SUM(G226:H226))</f>
        <v>38454</v>
      </c>
    </row>
    <row r="227" spans="1:9">
      <c r="A227">
        <v>226</v>
      </c>
      <c r="B227">
        <v>220</v>
      </c>
      <c r="D227" t="s">
        <v>1430</v>
      </c>
      <c r="G227" s="9">
        <f>IFERROR(VLOOKUP(D227,集計!$B$2:$L$578,11,FALSE),0)</f>
        <v>36408</v>
      </c>
      <c r="H227" s="9">
        <f>IFERROR(VLOOKUP(D227,'集計(その他)'!$A$2:$L$278,9,FALSE),0)</f>
        <v>0</v>
      </c>
      <c r="I227" s="9">
        <f>IF(SUM(G227:H227)=0,E227,SUM(G227:H227))</f>
        <v>36408</v>
      </c>
    </row>
    <row r="228" spans="1:9">
      <c r="A228">
        <v>227</v>
      </c>
      <c r="B228">
        <v>229</v>
      </c>
      <c r="D228" t="s">
        <v>301</v>
      </c>
      <c r="G228" s="9">
        <f>IFERROR(VLOOKUP(D228,集計!$B$2:$L$578,11,FALSE),0)</f>
        <v>35287.5</v>
      </c>
      <c r="H228" s="9">
        <f>IFERROR(VLOOKUP(D228,'集計(その他)'!$A$2:$L$278,9,FALSE),0)</f>
        <v>0</v>
      </c>
      <c r="I228" s="9">
        <f>IF(SUM(G228:H228)=0,E228,SUM(G228:H228))</f>
        <v>35287.5</v>
      </c>
    </row>
    <row r="229" spans="1:9">
      <c r="A229">
        <v>228</v>
      </c>
      <c r="B229">
        <v>221</v>
      </c>
      <c r="D229" t="s">
        <v>1185</v>
      </c>
      <c r="E229" s="9">
        <v>33685</v>
      </c>
      <c r="G229" s="9">
        <f>IFERROR(VLOOKUP(D229,集計!$B$2:$L$578,11,FALSE),0)</f>
        <v>0</v>
      </c>
      <c r="H229" s="9">
        <f>IFERROR(VLOOKUP(D229,'集計(その他)'!$A$2:$L$278,9,FALSE),0)</f>
        <v>0</v>
      </c>
      <c r="I229" s="9">
        <f>IF(SUM(G229:H229)=0,E229,SUM(G229:H229))</f>
        <v>33685</v>
      </c>
    </row>
    <row r="230" spans="1:9">
      <c r="A230">
        <v>229</v>
      </c>
      <c r="B230">
        <v>226</v>
      </c>
      <c r="D230" t="s">
        <v>1442</v>
      </c>
      <c r="E230" s="9">
        <v>31329</v>
      </c>
      <c r="G230" s="9">
        <f>IFERROR(VLOOKUP(D230,集計!$B$2:$L$578,11,FALSE),0)</f>
        <v>31329</v>
      </c>
      <c r="H230" s="9">
        <f>IFERROR(VLOOKUP(D230,'集計(その他)'!$A$2:$L$278,9,FALSE),0)</f>
        <v>0</v>
      </c>
      <c r="I230" s="9">
        <f>IF(SUM(G230:H230)=0,E230,SUM(G230:H230))</f>
        <v>31329</v>
      </c>
    </row>
    <row r="231" spans="1:9">
      <c r="A231">
        <v>230</v>
      </c>
      <c r="B231">
        <v>227</v>
      </c>
      <c r="D231" t="s">
        <v>1444</v>
      </c>
      <c r="E231" s="9">
        <v>24783</v>
      </c>
      <c r="G231" s="9">
        <f>IFERROR(VLOOKUP(D231,集計!$B$2:$L$578,11,FALSE),0)</f>
        <v>24783</v>
      </c>
      <c r="H231" s="9">
        <f>IFERROR(VLOOKUP(D231,'集計(その他)'!$A$2:$L$278,9,FALSE),0)</f>
        <v>0</v>
      </c>
      <c r="I231" s="9">
        <f>IF(SUM(G231:H231)=0,E231,SUM(G231:H231))</f>
        <v>24783</v>
      </c>
    </row>
    <row r="232" spans="1:9">
      <c r="A232">
        <v>231</v>
      </c>
      <c r="B232">
        <v>228</v>
      </c>
      <c r="D232" t="s">
        <v>1448</v>
      </c>
      <c r="E232" s="9">
        <v>22918</v>
      </c>
      <c r="G232" s="9">
        <f>IFERROR(VLOOKUP(D232,集計!$B$2:$L$578,11,FALSE),0)</f>
        <v>22918</v>
      </c>
      <c r="H232" s="9">
        <f>IFERROR(VLOOKUP(D232,'集計(その他)'!$A$2:$L$278,9,FALSE),0)</f>
        <v>0</v>
      </c>
      <c r="I232" s="9">
        <f>IF(SUM(G232:H232)=0,E232,SUM(G232:H232))</f>
        <v>22918</v>
      </c>
    </row>
  </sheetData>
  <sortState xmlns:xlrd2="http://schemas.microsoft.com/office/spreadsheetml/2017/richdata2" ref="B2:I232">
    <sortCondition descending="1" ref="I225:I232"/>
  </sortState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D4E1F-5113-4EF7-92F9-C6EC46672253}">
  <dimension ref="A4:H69"/>
  <sheetViews>
    <sheetView workbookViewId="0"/>
    <sheetView workbookViewId="1"/>
  </sheetViews>
  <sheetFormatPr defaultRowHeight="18"/>
  <sheetData>
    <row r="4" spans="1:8">
      <c r="A4">
        <v>1</v>
      </c>
      <c r="B4" t="s">
        <v>151</v>
      </c>
      <c r="C4">
        <v>1058514</v>
      </c>
      <c r="F4">
        <v>82</v>
      </c>
      <c r="G4" t="s">
        <v>81</v>
      </c>
      <c r="H4">
        <v>49618</v>
      </c>
    </row>
    <row r="5" spans="1:8">
      <c r="A5">
        <v>2</v>
      </c>
      <c r="B5" t="s">
        <v>1190</v>
      </c>
      <c r="C5">
        <v>673719</v>
      </c>
      <c r="F5">
        <v>83</v>
      </c>
      <c r="G5" t="s">
        <v>82</v>
      </c>
      <c r="H5">
        <v>49332</v>
      </c>
    </row>
    <row r="6" spans="1:8">
      <c r="A6">
        <v>3</v>
      </c>
      <c r="B6" t="s">
        <v>1311</v>
      </c>
      <c r="C6">
        <v>394650</v>
      </c>
      <c r="F6">
        <v>84</v>
      </c>
      <c r="G6" t="s">
        <v>83</v>
      </c>
      <c r="H6">
        <v>48916</v>
      </c>
    </row>
    <row r="7" spans="1:8">
      <c r="A7">
        <v>4</v>
      </c>
      <c r="B7" t="s">
        <v>155</v>
      </c>
      <c r="C7">
        <v>323998</v>
      </c>
      <c r="F7">
        <v>85</v>
      </c>
      <c r="G7" t="s">
        <v>84</v>
      </c>
      <c r="H7">
        <v>48532</v>
      </c>
    </row>
    <row r="8" spans="1:8">
      <c r="A8">
        <v>5</v>
      </c>
      <c r="B8" t="s">
        <v>1191</v>
      </c>
      <c r="C8">
        <v>301202</v>
      </c>
      <c r="F8">
        <v>86</v>
      </c>
      <c r="G8" t="s">
        <v>85</v>
      </c>
      <c r="H8">
        <v>48509</v>
      </c>
    </row>
    <row r="9" spans="1:8">
      <c r="A9">
        <v>6</v>
      </c>
      <c r="B9" t="s">
        <v>1203</v>
      </c>
      <c r="C9">
        <v>298673.5</v>
      </c>
      <c r="F9">
        <v>87</v>
      </c>
      <c r="G9" t="s">
        <v>86</v>
      </c>
      <c r="H9">
        <v>47382</v>
      </c>
    </row>
    <row r="10" spans="1:8">
      <c r="A10">
        <v>7</v>
      </c>
      <c r="B10" t="s">
        <v>157</v>
      </c>
      <c r="C10">
        <v>282628</v>
      </c>
      <c r="F10">
        <v>88</v>
      </c>
      <c r="G10" t="s">
        <v>87</v>
      </c>
      <c r="H10">
        <v>46593</v>
      </c>
    </row>
    <row r="11" spans="1:8">
      <c r="A11">
        <v>8</v>
      </c>
      <c r="B11" t="s">
        <v>1320</v>
      </c>
      <c r="C11">
        <v>230076</v>
      </c>
      <c r="F11">
        <v>91</v>
      </c>
      <c r="G11" t="s">
        <v>90</v>
      </c>
      <c r="H11">
        <v>45198</v>
      </c>
    </row>
    <row r="12" spans="1:8">
      <c r="A12">
        <v>9</v>
      </c>
      <c r="B12" t="s">
        <v>1204</v>
      </c>
      <c r="C12">
        <v>224112</v>
      </c>
      <c r="F12">
        <v>92</v>
      </c>
      <c r="G12" t="s">
        <v>91</v>
      </c>
      <c r="H12">
        <v>45085</v>
      </c>
    </row>
    <row r="13" spans="1:8">
      <c r="A13">
        <v>10</v>
      </c>
      <c r="B13" t="s">
        <v>159</v>
      </c>
      <c r="C13">
        <v>195356</v>
      </c>
      <c r="F13">
        <v>94</v>
      </c>
      <c r="G13" t="s">
        <v>93</v>
      </c>
      <c r="H13">
        <v>44784</v>
      </c>
    </row>
    <row r="14" spans="1:8">
      <c r="A14">
        <v>11</v>
      </c>
      <c r="B14" t="s">
        <v>1285</v>
      </c>
      <c r="C14">
        <v>177461</v>
      </c>
      <c r="F14">
        <v>95</v>
      </c>
      <c r="G14" t="s">
        <v>94</v>
      </c>
      <c r="H14">
        <v>43552</v>
      </c>
    </row>
    <row r="15" spans="1:8">
      <c r="A15">
        <v>12</v>
      </c>
      <c r="B15" t="s">
        <v>161</v>
      </c>
      <c r="C15">
        <v>169878</v>
      </c>
      <c r="F15">
        <v>96</v>
      </c>
      <c r="G15" t="s">
        <v>95</v>
      </c>
      <c r="H15">
        <v>43296</v>
      </c>
    </row>
    <row r="16" spans="1:8">
      <c r="A16">
        <v>13</v>
      </c>
      <c r="B16" t="s">
        <v>1282</v>
      </c>
      <c r="C16">
        <v>162170</v>
      </c>
      <c r="F16">
        <v>98</v>
      </c>
      <c r="G16" t="s">
        <v>97</v>
      </c>
      <c r="H16">
        <v>43078</v>
      </c>
    </row>
    <row r="17" spans="1:8">
      <c r="A17">
        <v>14</v>
      </c>
      <c r="B17" t="s">
        <v>1229</v>
      </c>
      <c r="C17">
        <v>145811</v>
      </c>
      <c r="G17" t="s">
        <v>252</v>
      </c>
      <c r="H17">
        <v>45961</v>
      </c>
    </row>
    <row r="18" spans="1:8">
      <c r="A18">
        <v>15</v>
      </c>
      <c r="B18" t="s">
        <v>1314</v>
      </c>
      <c r="C18">
        <v>125998.5</v>
      </c>
      <c r="G18" t="s">
        <v>253</v>
      </c>
      <c r="H18">
        <v>43865.5</v>
      </c>
    </row>
    <row r="19" spans="1:8">
      <c r="A19">
        <v>16</v>
      </c>
      <c r="B19" t="s">
        <v>1321</v>
      </c>
      <c r="C19">
        <v>123096</v>
      </c>
      <c r="G19" t="s">
        <v>320</v>
      </c>
      <c r="H19">
        <v>45131</v>
      </c>
    </row>
    <row r="20" spans="1:8">
      <c r="A20">
        <v>17</v>
      </c>
      <c r="B20" t="s">
        <v>1272</v>
      </c>
      <c r="C20">
        <v>117338</v>
      </c>
      <c r="G20" t="s">
        <v>398</v>
      </c>
      <c r="H20">
        <v>45145</v>
      </c>
    </row>
    <row r="21" spans="1:8">
      <c r="A21">
        <v>18</v>
      </c>
      <c r="B21" t="s">
        <v>1230</v>
      </c>
      <c r="C21">
        <v>103069</v>
      </c>
      <c r="G21" t="s">
        <v>438</v>
      </c>
      <c r="H21">
        <v>47647</v>
      </c>
    </row>
    <row r="22" spans="1:8">
      <c r="A22">
        <v>19</v>
      </c>
      <c r="B22" t="s">
        <v>1226</v>
      </c>
      <c r="C22">
        <v>100519</v>
      </c>
      <c r="G22" t="s">
        <v>499</v>
      </c>
      <c r="H22">
        <v>47349.5</v>
      </c>
    </row>
    <row r="23" spans="1:8">
      <c r="A23">
        <v>20</v>
      </c>
      <c r="B23" t="s">
        <v>1231</v>
      </c>
      <c r="C23">
        <v>90088</v>
      </c>
      <c r="G23" t="s">
        <v>746</v>
      </c>
      <c r="H23">
        <v>48944</v>
      </c>
    </row>
    <row r="24" spans="1:8">
      <c r="B24" t="s">
        <v>715</v>
      </c>
      <c r="C24">
        <v>89121.5</v>
      </c>
      <c r="G24" t="s">
        <v>615</v>
      </c>
      <c r="H24">
        <v>44655.5</v>
      </c>
    </row>
    <row r="25" spans="1:8">
      <c r="A25">
        <v>21</v>
      </c>
      <c r="B25" t="s">
        <v>1283</v>
      </c>
      <c r="C25">
        <v>79136</v>
      </c>
      <c r="G25" t="s">
        <v>616</v>
      </c>
      <c r="H25">
        <v>44264</v>
      </c>
    </row>
    <row r="26" spans="1:8">
      <c r="A26">
        <v>22</v>
      </c>
      <c r="B26" t="s">
        <v>1242</v>
      </c>
      <c r="C26">
        <v>76076.5</v>
      </c>
      <c r="G26" t="s">
        <v>714</v>
      </c>
      <c r="H26">
        <v>50783.5</v>
      </c>
    </row>
    <row r="27" spans="1:8">
      <c r="A27">
        <v>23</v>
      </c>
      <c r="B27" t="s">
        <v>1184</v>
      </c>
      <c r="C27">
        <v>73460</v>
      </c>
      <c r="G27" t="s">
        <v>715</v>
      </c>
      <c r="H27">
        <v>89121.5</v>
      </c>
    </row>
    <row r="28" spans="1:8">
      <c r="A28">
        <v>24</v>
      </c>
      <c r="B28" t="s">
        <v>1258</v>
      </c>
      <c r="C28">
        <v>71593.5</v>
      </c>
      <c r="G28" t="s">
        <v>1252</v>
      </c>
      <c r="H28">
        <v>53400</v>
      </c>
    </row>
    <row r="29" spans="1:8">
      <c r="A29">
        <v>25</v>
      </c>
      <c r="B29" t="s">
        <v>1305</v>
      </c>
      <c r="C29">
        <v>71297.5</v>
      </c>
      <c r="G29" t="s">
        <v>1246</v>
      </c>
      <c r="H29">
        <v>47573.5</v>
      </c>
    </row>
    <row r="30" spans="1:8">
      <c r="A30">
        <v>26</v>
      </c>
      <c r="B30" t="s">
        <v>163</v>
      </c>
      <c r="C30">
        <v>70563</v>
      </c>
      <c r="G30" t="s">
        <v>1245</v>
      </c>
      <c r="H30">
        <v>61941</v>
      </c>
    </row>
    <row r="31" spans="1:8">
      <c r="A31">
        <v>27</v>
      </c>
      <c r="B31" t="s">
        <v>1195</v>
      </c>
      <c r="C31">
        <v>67669</v>
      </c>
    </row>
    <row r="32" spans="1:8">
      <c r="A32">
        <v>28</v>
      </c>
      <c r="B32" t="s">
        <v>1316</v>
      </c>
      <c r="C32">
        <v>67292.5</v>
      </c>
    </row>
    <row r="33" spans="1:3">
      <c r="A33">
        <v>29</v>
      </c>
      <c r="B33" t="s">
        <v>167</v>
      </c>
      <c r="C33">
        <v>65338</v>
      </c>
    </row>
    <row r="34" spans="1:3">
      <c r="B34" t="s">
        <v>1245</v>
      </c>
      <c r="C34">
        <v>61941</v>
      </c>
    </row>
    <row r="35" spans="1:3">
      <c r="A35">
        <v>30</v>
      </c>
      <c r="B35" t="s">
        <v>171</v>
      </c>
      <c r="C35" s="1">
        <v>57485</v>
      </c>
    </row>
    <row r="36" spans="1:3">
      <c r="B36" t="s">
        <v>1252</v>
      </c>
      <c r="C36">
        <v>53400</v>
      </c>
    </row>
    <row r="37" spans="1:3">
      <c r="A37">
        <v>31</v>
      </c>
      <c r="B37" t="s">
        <v>1317</v>
      </c>
      <c r="C37">
        <v>52705.5</v>
      </c>
    </row>
    <row r="38" spans="1:3">
      <c r="B38" t="s">
        <v>714</v>
      </c>
      <c r="C38">
        <v>50783.5</v>
      </c>
    </row>
    <row r="39" spans="1:3">
      <c r="B39" t="s">
        <v>81</v>
      </c>
      <c r="C39">
        <v>49618</v>
      </c>
    </row>
    <row r="40" spans="1:3">
      <c r="B40" t="s">
        <v>82</v>
      </c>
      <c r="C40">
        <v>49332</v>
      </c>
    </row>
    <row r="41" spans="1:3">
      <c r="B41" t="s">
        <v>746</v>
      </c>
      <c r="C41">
        <v>48944</v>
      </c>
    </row>
    <row r="42" spans="1:3">
      <c r="B42" t="s">
        <v>83</v>
      </c>
      <c r="C42">
        <v>48916</v>
      </c>
    </row>
    <row r="43" spans="1:3">
      <c r="B43" t="s">
        <v>175</v>
      </c>
      <c r="C43">
        <v>48539</v>
      </c>
    </row>
    <row r="44" spans="1:3">
      <c r="B44" t="s">
        <v>84</v>
      </c>
      <c r="C44">
        <v>48532</v>
      </c>
    </row>
    <row r="45" spans="1:3">
      <c r="B45" t="s">
        <v>85</v>
      </c>
      <c r="C45">
        <v>48509</v>
      </c>
    </row>
    <row r="46" spans="1:3">
      <c r="B46" t="s">
        <v>438</v>
      </c>
      <c r="C46">
        <v>47647</v>
      </c>
    </row>
    <row r="47" spans="1:3">
      <c r="B47" t="s">
        <v>1246</v>
      </c>
      <c r="C47">
        <v>47573.5</v>
      </c>
    </row>
    <row r="48" spans="1:3">
      <c r="B48" t="s">
        <v>86</v>
      </c>
      <c r="C48">
        <v>47382</v>
      </c>
    </row>
    <row r="49" spans="1:3">
      <c r="B49" t="s">
        <v>499</v>
      </c>
      <c r="C49">
        <v>47349.5</v>
      </c>
    </row>
    <row r="50" spans="1:3">
      <c r="B50" t="s">
        <v>87</v>
      </c>
      <c r="C50">
        <v>46593</v>
      </c>
    </row>
    <row r="51" spans="1:3">
      <c r="B51" t="s">
        <v>177</v>
      </c>
      <c r="C51">
        <v>46507</v>
      </c>
    </row>
    <row r="52" spans="1:3">
      <c r="A52">
        <v>32</v>
      </c>
      <c r="B52" t="s">
        <v>1185</v>
      </c>
      <c r="C52">
        <v>46147.5</v>
      </c>
    </row>
    <row r="53" spans="1:3">
      <c r="B53" t="s">
        <v>252</v>
      </c>
      <c r="C53">
        <v>45961</v>
      </c>
    </row>
    <row r="54" spans="1:3">
      <c r="B54" t="s">
        <v>90</v>
      </c>
      <c r="C54">
        <v>45198</v>
      </c>
    </row>
    <row r="55" spans="1:3">
      <c r="B55" t="s">
        <v>398</v>
      </c>
      <c r="C55">
        <v>45145</v>
      </c>
    </row>
    <row r="56" spans="1:3">
      <c r="B56" t="s">
        <v>320</v>
      </c>
      <c r="C56">
        <v>45131</v>
      </c>
    </row>
    <row r="57" spans="1:3">
      <c r="B57" t="s">
        <v>91</v>
      </c>
      <c r="C57">
        <v>45085</v>
      </c>
    </row>
    <row r="58" spans="1:3">
      <c r="B58" t="s">
        <v>93</v>
      </c>
      <c r="C58">
        <v>44784</v>
      </c>
    </row>
    <row r="59" spans="1:3">
      <c r="B59" t="s">
        <v>615</v>
      </c>
      <c r="C59">
        <v>44655.5</v>
      </c>
    </row>
    <row r="60" spans="1:3">
      <c r="B60" t="s">
        <v>616</v>
      </c>
      <c r="C60">
        <v>44264</v>
      </c>
    </row>
    <row r="61" spans="1:3">
      <c r="B61" t="s">
        <v>253</v>
      </c>
      <c r="C61">
        <v>43865.5</v>
      </c>
    </row>
    <row r="62" spans="1:3">
      <c r="B62" t="s">
        <v>94</v>
      </c>
      <c r="C62">
        <v>43552</v>
      </c>
    </row>
    <row r="63" spans="1:3">
      <c r="B63" t="s">
        <v>179</v>
      </c>
      <c r="C63">
        <v>43506</v>
      </c>
    </row>
    <row r="64" spans="1:3">
      <c r="B64" t="s">
        <v>181</v>
      </c>
      <c r="C64">
        <v>43428</v>
      </c>
    </row>
    <row r="65" spans="1:3">
      <c r="B65" t="s">
        <v>95</v>
      </c>
      <c r="C65">
        <v>43296</v>
      </c>
    </row>
    <row r="66" spans="1:3">
      <c r="B66" t="s">
        <v>97</v>
      </c>
      <c r="C66">
        <v>43078</v>
      </c>
    </row>
    <row r="67" spans="1:3">
      <c r="A67">
        <v>33</v>
      </c>
      <c r="B67" t="s">
        <v>1182</v>
      </c>
      <c r="C67">
        <v>41269.5</v>
      </c>
    </row>
    <row r="68" spans="1:3">
      <c r="B68" t="s">
        <v>522</v>
      </c>
      <c r="C68">
        <v>37886</v>
      </c>
    </row>
    <row r="69" spans="1:3">
      <c r="A69">
        <v>34</v>
      </c>
      <c r="B69" t="s">
        <v>1195</v>
      </c>
      <c r="C69">
        <v>32435</v>
      </c>
    </row>
  </sheetData>
  <sortState xmlns:xlrd2="http://schemas.microsoft.com/office/spreadsheetml/2017/richdata2" ref="A4:C69">
    <sortCondition descending="1" ref="C4:C69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8B59-EF57-4A45-8F09-3A7A00D5B316}">
  <dimension ref="B2:C52"/>
  <sheetViews>
    <sheetView workbookViewId="0">
      <selection activeCell="C15" sqref="C15"/>
    </sheetView>
    <sheetView topLeftCell="A16" workbookViewId="1"/>
  </sheetViews>
  <sheetFormatPr defaultRowHeight="18"/>
  <sheetData>
    <row r="2" spans="2:3">
      <c r="B2" s="2" t="s">
        <v>151</v>
      </c>
      <c r="C2" s="3">
        <v>367419</v>
      </c>
    </row>
    <row r="3" spans="2:3">
      <c r="B3" s="2" t="s">
        <v>153</v>
      </c>
      <c r="C3" s="3">
        <v>164712</v>
      </c>
    </row>
    <row r="4" spans="2:3">
      <c r="B4" s="2" t="s">
        <v>155</v>
      </c>
      <c r="C4" s="3">
        <v>132051</v>
      </c>
    </row>
    <row r="5" spans="2:3">
      <c r="B5" s="2" t="s">
        <v>157</v>
      </c>
      <c r="C5" s="3">
        <v>115935</v>
      </c>
    </row>
    <row r="6" spans="2:3">
      <c r="B6" s="2" t="s">
        <v>159</v>
      </c>
      <c r="C6" s="3">
        <v>114494</v>
      </c>
    </row>
    <row r="7" spans="2:3">
      <c r="B7" s="2" t="s">
        <v>161</v>
      </c>
      <c r="C7" s="3">
        <v>86690</v>
      </c>
    </row>
    <row r="8" spans="2:3">
      <c r="B8" s="2" t="s">
        <v>163</v>
      </c>
      <c r="C8" s="3">
        <v>70563</v>
      </c>
    </row>
    <row r="9" spans="2:3">
      <c r="B9" s="2" t="s">
        <v>165</v>
      </c>
      <c r="C9" s="3">
        <v>68995</v>
      </c>
    </row>
    <row r="10" spans="2:3">
      <c r="B10" s="2" t="s">
        <v>167</v>
      </c>
      <c r="C10" s="3">
        <v>65338</v>
      </c>
    </row>
    <row r="11" spans="2:3">
      <c r="B11" s="2" t="s">
        <v>169</v>
      </c>
      <c r="C11" s="3">
        <v>60984</v>
      </c>
    </row>
    <row r="12" spans="2:3">
      <c r="B12" s="2" t="s">
        <v>171</v>
      </c>
      <c r="C12" s="3">
        <v>57485</v>
      </c>
    </row>
    <row r="13" spans="2:3">
      <c r="B13" s="2" t="s">
        <v>173</v>
      </c>
      <c r="C13" s="3">
        <v>51549</v>
      </c>
    </row>
    <row r="14" spans="2:3">
      <c r="B14" s="2" t="s">
        <v>175</v>
      </c>
      <c r="C14" s="3">
        <v>48539</v>
      </c>
    </row>
    <row r="15" spans="2:3">
      <c r="B15" s="2" t="s">
        <v>177</v>
      </c>
      <c r="C15" s="3">
        <v>46507</v>
      </c>
    </row>
    <row r="16" spans="2:3">
      <c r="B16" s="2" t="s">
        <v>179</v>
      </c>
      <c r="C16" s="3">
        <v>43506</v>
      </c>
    </row>
    <row r="17" spans="2:3">
      <c r="B17" s="2" t="s">
        <v>181</v>
      </c>
      <c r="C17" s="3">
        <v>43428</v>
      </c>
    </row>
    <row r="18" spans="2:3">
      <c r="B18" s="2" t="s">
        <v>183</v>
      </c>
      <c r="C18" s="3">
        <v>41738</v>
      </c>
    </row>
    <row r="19" spans="2:3">
      <c r="B19" t="s">
        <v>191</v>
      </c>
      <c r="C19" s="1">
        <v>35271</v>
      </c>
    </row>
    <row r="20" spans="2:3">
      <c r="B20" s="2" t="s">
        <v>187</v>
      </c>
      <c r="C20" s="3">
        <v>33544</v>
      </c>
    </row>
    <row r="21" spans="2:3">
      <c r="B21" s="2" t="s">
        <v>189</v>
      </c>
      <c r="C21" s="3">
        <v>32467</v>
      </c>
    </row>
    <row r="22" spans="2:3">
      <c r="B22" s="2" t="s">
        <v>195</v>
      </c>
      <c r="C22" s="3">
        <v>32290</v>
      </c>
    </row>
    <row r="23" spans="2:3">
      <c r="B23" t="s">
        <v>185</v>
      </c>
      <c r="C23" s="1">
        <v>32001</v>
      </c>
    </row>
    <row r="24" spans="2:3">
      <c r="B24" s="2" t="s">
        <v>193</v>
      </c>
      <c r="C24" s="3">
        <v>31354</v>
      </c>
    </row>
    <row r="25" spans="2:3">
      <c r="B25" t="s">
        <v>197</v>
      </c>
      <c r="C25" s="1">
        <v>29559</v>
      </c>
    </row>
    <row r="26" spans="2:3">
      <c r="B26" t="s">
        <v>199</v>
      </c>
      <c r="C26" s="1">
        <v>29057</v>
      </c>
    </row>
    <row r="27" spans="2:3">
      <c r="B27" t="s">
        <v>205</v>
      </c>
      <c r="C27" s="1">
        <v>27774</v>
      </c>
    </row>
    <row r="28" spans="2:3">
      <c r="B28" t="s">
        <v>203</v>
      </c>
      <c r="C28" s="1">
        <v>27584</v>
      </c>
    </row>
    <row r="29" spans="2:3">
      <c r="B29" t="s">
        <v>201</v>
      </c>
      <c r="C29" s="1">
        <v>26864</v>
      </c>
    </row>
    <row r="30" spans="2:3">
      <c r="B30" t="s">
        <v>207</v>
      </c>
      <c r="C30" s="1">
        <v>26860</v>
      </c>
    </row>
    <row r="31" spans="2:3">
      <c r="B31" t="s">
        <v>209</v>
      </c>
      <c r="C31" s="1">
        <v>24768</v>
      </c>
    </row>
    <row r="32" spans="2:3">
      <c r="B32" t="s">
        <v>215</v>
      </c>
      <c r="C32" s="1">
        <v>24563</v>
      </c>
    </row>
    <row r="33" spans="2:3">
      <c r="B33" t="s">
        <v>211</v>
      </c>
      <c r="C33" s="1">
        <v>23991</v>
      </c>
    </row>
    <row r="34" spans="2:3">
      <c r="B34" t="s">
        <v>217</v>
      </c>
      <c r="C34" s="1">
        <v>23473</v>
      </c>
    </row>
    <row r="35" spans="2:3">
      <c r="B35" t="s">
        <v>223</v>
      </c>
      <c r="C35" s="1">
        <v>23140</v>
      </c>
    </row>
    <row r="36" spans="2:3">
      <c r="B36" t="s">
        <v>221</v>
      </c>
      <c r="C36" s="1">
        <v>22926</v>
      </c>
    </row>
    <row r="37" spans="2:3">
      <c r="B37" s="2" t="s">
        <v>213</v>
      </c>
      <c r="C37" s="3">
        <v>22903</v>
      </c>
    </row>
    <row r="38" spans="2:3">
      <c r="B38" s="2" t="s">
        <v>219</v>
      </c>
      <c r="C38" s="3">
        <v>22845</v>
      </c>
    </row>
    <row r="39" spans="2:3">
      <c r="B39" s="2" t="s">
        <v>227</v>
      </c>
      <c r="C39" s="3">
        <v>22598</v>
      </c>
    </row>
    <row r="40" spans="2:3">
      <c r="B40" s="2" t="s">
        <v>236</v>
      </c>
      <c r="C40" s="3">
        <v>22522</v>
      </c>
    </row>
    <row r="41" spans="2:3">
      <c r="B41" t="s">
        <v>225</v>
      </c>
      <c r="C41" s="1">
        <v>22481</v>
      </c>
    </row>
    <row r="42" spans="2:3">
      <c r="B42" t="s">
        <v>229</v>
      </c>
      <c r="C42" s="1">
        <v>22147</v>
      </c>
    </row>
    <row r="43" spans="2:3">
      <c r="B43" t="s">
        <v>231</v>
      </c>
      <c r="C43" s="1">
        <v>22131</v>
      </c>
    </row>
    <row r="44" spans="2:3">
      <c r="B44" t="s">
        <v>230</v>
      </c>
      <c r="C44" s="1">
        <v>21476</v>
      </c>
    </row>
    <row r="45" spans="2:3">
      <c r="B45" t="s">
        <v>235</v>
      </c>
      <c r="C45" s="1">
        <v>21151</v>
      </c>
    </row>
    <row r="46" spans="2:3">
      <c r="B46" t="s">
        <v>233</v>
      </c>
      <c r="C46" s="1">
        <v>20684</v>
      </c>
    </row>
    <row r="47" spans="2:3">
      <c r="B47" s="2" t="s">
        <v>232</v>
      </c>
      <c r="C47" s="3">
        <v>20475</v>
      </c>
    </row>
    <row r="48" spans="2:3">
      <c r="B48" t="s">
        <v>234</v>
      </c>
      <c r="C48" s="1">
        <v>20088</v>
      </c>
    </row>
    <row r="49" spans="2:3">
      <c r="B49" t="s">
        <v>238</v>
      </c>
      <c r="C49" s="1">
        <v>19989</v>
      </c>
    </row>
    <row r="50" spans="2:3">
      <c r="B50" t="s">
        <v>239</v>
      </c>
      <c r="C50" s="1">
        <v>19384</v>
      </c>
    </row>
    <row r="51" spans="2:3">
      <c r="B51" t="s">
        <v>237</v>
      </c>
      <c r="C51" s="1">
        <v>19211</v>
      </c>
    </row>
    <row r="52" spans="2:3">
      <c r="B52" t="s">
        <v>1318</v>
      </c>
      <c r="C52" s="1">
        <v>17930</v>
      </c>
    </row>
  </sheetData>
  <sortState xmlns:xlrd2="http://schemas.microsoft.com/office/spreadsheetml/2017/richdata2" ref="B2:C51">
    <sortCondition descending="1" ref="C2:C51"/>
  </sortState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BF20E-6163-4196-BF38-307A397E105C}">
  <dimension ref="A2:C12"/>
  <sheetViews>
    <sheetView workbookViewId="0">
      <selection activeCell="C21" sqref="C21"/>
    </sheetView>
    <sheetView workbookViewId="1"/>
  </sheetViews>
  <sheetFormatPr defaultRowHeight="18"/>
  <sheetData>
    <row r="2" spans="1:3">
      <c r="A2" t="s">
        <v>150</v>
      </c>
      <c r="B2" t="s">
        <v>241</v>
      </c>
      <c r="C2" s="1">
        <v>84015</v>
      </c>
    </row>
    <row r="3" spans="1:3">
      <c r="B3" t="s">
        <v>1277</v>
      </c>
      <c r="C3" s="1">
        <v>18726</v>
      </c>
    </row>
    <row r="4" spans="1:3">
      <c r="B4" t="s">
        <v>1278</v>
      </c>
      <c r="C4" s="1">
        <v>13980</v>
      </c>
    </row>
    <row r="5" spans="1:3">
      <c r="B5" t="s">
        <v>1279</v>
      </c>
      <c r="C5" s="1">
        <v>13431</v>
      </c>
    </row>
    <row r="6" spans="1:3">
      <c r="B6" t="s">
        <v>1280</v>
      </c>
      <c r="C6" s="1">
        <v>10033</v>
      </c>
    </row>
    <row r="7" spans="1:3">
      <c r="B7" t="s">
        <v>1281</v>
      </c>
      <c r="C7" s="1">
        <v>9910</v>
      </c>
    </row>
    <row r="8" spans="1:3">
      <c r="C8" s="1"/>
    </row>
    <row r="9" spans="1:3">
      <c r="C9" s="1"/>
    </row>
    <row r="10" spans="1:3">
      <c r="C10" s="1"/>
    </row>
    <row r="11" spans="1:3">
      <c r="C11" s="1"/>
    </row>
    <row r="12" spans="1:3">
      <c r="C12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B63FE-9DFD-4BDD-855D-1B60A3D97C5E}">
  <dimension ref="B2:C2"/>
  <sheetViews>
    <sheetView workbookViewId="0"/>
    <sheetView workbookViewId="1"/>
  </sheetViews>
  <sheetFormatPr defaultRowHeight="18"/>
  <sheetData>
    <row r="2" spans="2:3">
      <c r="B2" t="s">
        <v>1320</v>
      </c>
      <c r="C2">
        <v>119562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5596-C909-4318-ABC9-4E46A568565D}">
  <dimension ref="A1:N106"/>
  <sheetViews>
    <sheetView workbookViewId="0">
      <selection activeCell="E12" sqref="E12"/>
    </sheetView>
    <sheetView workbookViewId="1">
      <selection activeCell="E12" sqref="E12"/>
    </sheetView>
  </sheetViews>
  <sheetFormatPr defaultRowHeight="18"/>
  <sheetData>
    <row r="1" spans="1:14">
      <c r="A1" t="s">
        <v>898</v>
      </c>
      <c r="C1" t="s">
        <v>1409</v>
      </c>
      <c r="K1" t="s">
        <v>905</v>
      </c>
    </row>
    <row r="2" spans="1:14">
      <c r="A2" s="2" t="s">
        <v>4</v>
      </c>
      <c r="B2" s="3">
        <v>414186</v>
      </c>
      <c r="C2" s="2">
        <v>604246</v>
      </c>
      <c r="D2" s="3">
        <f>SUM(B2:C2)</f>
        <v>1018432</v>
      </c>
      <c r="E2" s="2">
        <f>D2/2</f>
        <v>509216</v>
      </c>
      <c r="K2" t="s">
        <v>3</v>
      </c>
      <c r="L2" t="s">
        <v>899</v>
      </c>
      <c r="M2">
        <v>2832591</v>
      </c>
      <c r="N2">
        <f t="shared" ref="N2:N7" si="0">QUOTIENT(M2,31)</f>
        <v>91373</v>
      </c>
    </row>
    <row r="3" spans="1:14">
      <c r="A3" s="2" t="s">
        <v>3</v>
      </c>
      <c r="B3" s="3">
        <v>311311</v>
      </c>
      <c r="C3" s="2">
        <v>197819</v>
      </c>
      <c r="D3" s="3">
        <f>SUM(B3:C3)</f>
        <v>509130</v>
      </c>
      <c r="E3" s="2">
        <f>D3/2</f>
        <v>254565</v>
      </c>
      <c r="K3" t="s">
        <v>900</v>
      </c>
      <c r="L3" t="s">
        <v>899</v>
      </c>
      <c r="M3">
        <v>139407</v>
      </c>
      <c r="N3">
        <f t="shared" si="0"/>
        <v>4497</v>
      </c>
    </row>
    <row r="4" spans="1:14">
      <c r="A4" s="2" t="s">
        <v>40</v>
      </c>
      <c r="B4" s="3">
        <v>271279</v>
      </c>
      <c r="C4" s="2"/>
      <c r="D4" s="3">
        <f t="shared" ref="D4:D67" si="1">SUM(B4:C4)</f>
        <v>271279</v>
      </c>
      <c r="E4" s="2">
        <f t="shared" ref="E4:E67" si="2">D4/2</f>
        <v>135639.5</v>
      </c>
      <c r="K4" t="s">
        <v>901</v>
      </c>
      <c r="L4" t="s">
        <v>899</v>
      </c>
      <c r="M4">
        <v>1112507</v>
      </c>
      <c r="N4">
        <f t="shared" si="0"/>
        <v>35887</v>
      </c>
    </row>
    <row r="5" spans="1:14">
      <c r="A5" s="2" t="s">
        <v>244</v>
      </c>
      <c r="B5" s="3">
        <v>142147</v>
      </c>
      <c r="C5" s="2">
        <v>53615</v>
      </c>
      <c r="D5" s="3">
        <f t="shared" si="1"/>
        <v>195762</v>
      </c>
      <c r="E5" s="2">
        <f t="shared" si="2"/>
        <v>97881</v>
      </c>
      <c r="K5" t="s">
        <v>902</v>
      </c>
      <c r="L5" t="s">
        <v>899</v>
      </c>
      <c r="M5">
        <v>596045</v>
      </c>
      <c r="N5">
        <f t="shared" si="0"/>
        <v>19227</v>
      </c>
    </row>
    <row r="6" spans="1:14">
      <c r="A6" s="2" t="s">
        <v>26</v>
      </c>
      <c r="B6" s="3">
        <v>153161</v>
      </c>
      <c r="C6" s="2">
        <v>51637</v>
      </c>
      <c r="D6" s="3">
        <f t="shared" si="1"/>
        <v>204798</v>
      </c>
      <c r="E6" s="2">
        <f t="shared" si="2"/>
        <v>102399</v>
      </c>
      <c r="K6" t="s">
        <v>903</v>
      </c>
      <c r="L6" t="s">
        <v>899</v>
      </c>
      <c r="M6">
        <v>338490</v>
      </c>
      <c r="N6">
        <f t="shared" si="0"/>
        <v>10919</v>
      </c>
    </row>
    <row r="7" spans="1:14">
      <c r="A7" s="2" t="s">
        <v>245</v>
      </c>
      <c r="B7" s="3">
        <v>130309</v>
      </c>
      <c r="C7" s="2">
        <v>50029</v>
      </c>
      <c r="D7" s="3">
        <f t="shared" si="1"/>
        <v>180338</v>
      </c>
      <c r="E7" s="2">
        <f t="shared" si="2"/>
        <v>90169</v>
      </c>
      <c r="K7" t="s">
        <v>904</v>
      </c>
      <c r="L7" t="s">
        <v>899</v>
      </c>
      <c r="M7">
        <v>806859</v>
      </c>
      <c r="N7">
        <f t="shared" si="0"/>
        <v>26027</v>
      </c>
    </row>
    <row r="8" spans="1:14">
      <c r="A8" s="2" t="s">
        <v>246</v>
      </c>
      <c r="B8" s="3">
        <v>178509</v>
      </c>
      <c r="C8" s="2"/>
      <c r="D8" s="3">
        <f t="shared" si="1"/>
        <v>178509</v>
      </c>
      <c r="E8" s="2">
        <f t="shared" si="2"/>
        <v>89254.5</v>
      </c>
    </row>
    <row r="9" spans="1:14">
      <c r="A9" s="2" t="s">
        <v>20</v>
      </c>
      <c r="B9" s="3">
        <v>69179</v>
      </c>
      <c r="C9" s="2">
        <v>79221</v>
      </c>
      <c r="D9" s="3">
        <f t="shared" si="1"/>
        <v>148400</v>
      </c>
      <c r="E9" s="2">
        <f t="shared" si="2"/>
        <v>74200</v>
      </c>
    </row>
    <row r="10" spans="1:14">
      <c r="A10" s="2" t="s">
        <v>247</v>
      </c>
      <c r="B10" s="3">
        <v>89150</v>
      </c>
      <c r="C10" s="2">
        <v>51203</v>
      </c>
      <c r="D10" s="3">
        <f t="shared" si="1"/>
        <v>140353</v>
      </c>
      <c r="E10" s="2">
        <f t="shared" si="2"/>
        <v>70176.5</v>
      </c>
    </row>
    <row r="11" spans="1:14">
      <c r="A11" s="2" t="s">
        <v>248</v>
      </c>
      <c r="B11" s="3">
        <v>85451</v>
      </c>
      <c r="C11" s="2">
        <v>51137</v>
      </c>
      <c r="D11" s="3">
        <f t="shared" si="1"/>
        <v>136588</v>
      </c>
      <c r="E11" s="2">
        <f t="shared" si="2"/>
        <v>68294</v>
      </c>
    </row>
    <row r="12" spans="1:14">
      <c r="A12" s="2" t="s">
        <v>249</v>
      </c>
      <c r="B12" s="3">
        <v>186743</v>
      </c>
      <c r="C12" s="2">
        <v>30839</v>
      </c>
      <c r="D12" s="3">
        <f t="shared" si="1"/>
        <v>217582</v>
      </c>
      <c r="E12" s="2">
        <f t="shared" si="2"/>
        <v>108791</v>
      </c>
    </row>
    <row r="13" spans="1:14">
      <c r="A13" s="2" t="s">
        <v>69</v>
      </c>
      <c r="B13" s="3">
        <v>117169</v>
      </c>
      <c r="C13" s="2">
        <v>11146</v>
      </c>
      <c r="D13" s="3">
        <f t="shared" si="1"/>
        <v>128315</v>
      </c>
      <c r="E13" s="2">
        <f t="shared" si="2"/>
        <v>64157.5</v>
      </c>
    </row>
    <row r="14" spans="1:14">
      <c r="A14" s="2" t="s">
        <v>250</v>
      </c>
      <c r="B14" s="3">
        <v>118219</v>
      </c>
      <c r="C14" s="2"/>
      <c r="D14" s="3">
        <f t="shared" si="1"/>
        <v>118219</v>
      </c>
      <c r="E14" s="2">
        <f t="shared" si="2"/>
        <v>59109.5</v>
      </c>
    </row>
    <row r="15" spans="1:14">
      <c r="A15" s="2" t="s">
        <v>96</v>
      </c>
      <c r="B15" s="3">
        <v>94477</v>
      </c>
      <c r="C15" s="2"/>
      <c r="D15" s="3">
        <f t="shared" si="1"/>
        <v>94477</v>
      </c>
      <c r="E15" s="2">
        <f t="shared" si="2"/>
        <v>47238.5</v>
      </c>
    </row>
    <row r="16" spans="1:14">
      <c r="A16" s="2" t="s">
        <v>46</v>
      </c>
      <c r="B16" s="3">
        <v>116836</v>
      </c>
      <c r="C16" s="2"/>
      <c r="D16" s="3">
        <f t="shared" si="1"/>
        <v>116836</v>
      </c>
      <c r="E16" s="2">
        <f t="shared" si="2"/>
        <v>58418</v>
      </c>
    </row>
    <row r="17" spans="1:6">
      <c r="A17" s="2" t="s">
        <v>251</v>
      </c>
      <c r="B17" s="3">
        <v>95830</v>
      </c>
      <c r="C17" s="2"/>
      <c r="D17" s="3">
        <f t="shared" si="1"/>
        <v>95830</v>
      </c>
      <c r="E17" s="2">
        <f t="shared" si="2"/>
        <v>47915</v>
      </c>
    </row>
    <row r="18" spans="1:6">
      <c r="A18" s="2" t="s">
        <v>252</v>
      </c>
      <c r="B18" s="3">
        <v>98123</v>
      </c>
      <c r="C18" s="2"/>
      <c r="D18" s="3">
        <f t="shared" si="1"/>
        <v>98123</v>
      </c>
      <c r="E18" s="2">
        <f t="shared" si="2"/>
        <v>49061.5</v>
      </c>
    </row>
    <row r="19" spans="1:6">
      <c r="A19" s="2" t="s">
        <v>25</v>
      </c>
      <c r="B19" s="3">
        <v>95723</v>
      </c>
      <c r="C19" s="2"/>
      <c r="D19" s="3">
        <f t="shared" si="1"/>
        <v>95723</v>
      </c>
      <c r="E19" s="2">
        <f t="shared" si="2"/>
        <v>47861.5</v>
      </c>
    </row>
    <row r="20" spans="1:6">
      <c r="A20" s="2" t="s">
        <v>253</v>
      </c>
      <c r="B20" s="3">
        <v>81176</v>
      </c>
      <c r="C20" s="2">
        <v>16473</v>
      </c>
      <c r="D20" s="3">
        <f t="shared" si="1"/>
        <v>97649</v>
      </c>
      <c r="E20" s="2">
        <f t="shared" si="2"/>
        <v>48824.5</v>
      </c>
      <c r="F20" t="s">
        <v>1410</v>
      </c>
    </row>
    <row r="21" spans="1:6">
      <c r="A21" t="s">
        <v>254</v>
      </c>
      <c r="B21" s="1">
        <v>78780</v>
      </c>
      <c r="D21" s="3">
        <f t="shared" si="1"/>
        <v>78780</v>
      </c>
      <c r="E21" s="2">
        <f t="shared" si="2"/>
        <v>39390</v>
      </c>
    </row>
    <row r="22" spans="1:6">
      <c r="A22" t="s">
        <v>255</v>
      </c>
      <c r="B22" s="1">
        <v>67776</v>
      </c>
      <c r="D22" s="3">
        <f t="shared" si="1"/>
        <v>67776</v>
      </c>
      <c r="E22" s="2">
        <f t="shared" si="2"/>
        <v>33888</v>
      </c>
    </row>
    <row r="23" spans="1:6">
      <c r="A23" t="s">
        <v>257</v>
      </c>
      <c r="B23" s="1">
        <v>67494</v>
      </c>
      <c r="D23" s="3">
        <f t="shared" si="1"/>
        <v>67494</v>
      </c>
      <c r="E23" s="2">
        <f t="shared" si="2"/>
        <v>33747</v>
      </c>
    </row>
    <row r="24" spans="1:6">
      <c r="A24" t="s">
        <v>256</v>
      </c>
      <c r="B24" s="1">
        <v>61954</v>
      </c>
      <c r="D24" s="3">
        <f t="shared" si="1"/>
        <v>61954</v>
      </c>
      <c r="E24" s="2">
        <f t="shared" si="2"/>
        <v>30977</v>
      </c>
    </row>
    <row r="25" spans="1:6">
      <c r="A25" s="2" t="s">
        <v>77</v>
      </c>
      <c r="B25" s="3">
        <v>87976</v>
      </c>
      <c r="C25" s="2"/>
      <c r="D25" s="3">
        <f t="shared" si="1"/>
        <v>87976</v>
      </c>
      <c r="E25" s="2">
        <f t="shared" si="2"/>
        <v>43988</v>
      </c>
    </row>
    <row r="26" spans="1:6">
      <c r="A26" t="s">
        <v>258</v>
      </c>
      <c r="B26" s="1">
        <v>60422</v>
      </c>
      <c r="D26" s="3">
        <f t="shared" si="1"/>
        <v>60422</v>
      </c>
      <c r="E26" s="2">
        <f t="shared" si="2"/>
        <v>30211</v>
      </c>
    </row>
    <row r="27" spans="1:6">
      <c r="A27" t="s">
        <v>912</v>
      </c>
      <c r="B27" s="1">
        <v>56812</v>
      </c>
      <c r="D27" s="3">
        <f t="shared" si="1"/>
        <v>56812</v>
      </c>
      <c r="E27" s="2">
        <f t="shared" si="2"/>
        <v>28406</v>
      </c>
    </row>
    <row r="28" spans="1:6">
      <c r="A28" t="s">
        <v>260</v>
      </c>
      <c r="B28" s="1">
        <v>56498</v>
      </c>
      <c r="D28" s="3">
        <f t="shared" si="1"/>
        <v>56498</v>
      </c>
      <c r="E28" s="2">
        <f t="shared" si="2"/>
        <v>28249</v>
      </c>
    </row>
    <row r="29" spans="1:6">
      <c r="A29" t="s">
        <v>259</v>
      </c>
      <c r="B29" s="1">
        <v>55514</v>
      </c>
      <c r="D29" s="3">
        <f t="shared" si="1"/>
        <v>55514</v>
      </c>
      <c r="E29" s="2">
        <f t="shared" si="2"/>
        <v>27757</v>
      </c>
    </row>
    <row r="30" spans="1:6">
      <c r="A30" t="s">
        <v>262</v>
      </c>
      <c r="B30" s="1">
        <v>48334</v>
      </c>
      <c r="D30" s="3">
        <f t="shared" si="1"/>
        <v>48334</v>
      </c>
      <c r="E30" s="2">
        <f t="shared" si="2"/>
        <v>24167</v>
      </c>
    </row>
    <row r="31" spans="1:6">
      <c r="A31" t="s">
        <v>261</v>
      </c>
      <c r="B31" s="1">
        <v>47872</v>
      </c>
      <c r="D31" s="3">
        <f t="shared" si="1"/>
        <v>47872</v>
      </c>
      <c r="E31" s="2">
        <f t="shared" si="2"/>
        <v>23936</v>
      </c>
    </row>
    <row r="32" spans="1:6">
      <c r="A32" t="s">
        <v>263</v>
      </c>
      <c r="B32" s="1">
        <v>44470</v>
      </c>
      <c r="D32" s="3">
        <f t="shared" si="1"/>
        <v>44470</v>
      </c>
      <c r="E32" s="2">
        <f t="shared" si="2"/>
        <v>22235</v>
      </c>
    </row>
    <row r="33" spans="1:5">
      <c r="A33" t="s">
        <v>264</v>
      </c>
      <c r="B33" s="1">
        <v>44353</v>
      </c>
      <c r="D33" s="3">
        <f t="shared" si="1"/>
        <v>44353</v>
      </c>
      <c r="E33" s="2">
        <f t="shared" si="2"/>
        <v>22176.5</v>
      </c>
    </row>
    <row r="34" spans="1:5">
      <c r="A34" t="s">
        <v>265</v>
      </c>
      <c r="B34" s="1">
        <v>43267</v>
      </c>
      <c r="D34" s="3">
        <f t="shared" si="1"/>
        <v>43267</v>
      </c>
      <c r="E34" s="2">
        <f t="shared" si="2"/>
        <v>21633.5</v>
      </c>
    </row>
    <row r="35" spans="1:5">
      <c r="A35" t="s">
        <v>266</v>
      </c>
      <c r="B35" s="1">
        <v>42591</v>
      </c>
      <c r="D35" s="3">
        <f t="shared" si="1"/>
        <v>42591</v>
      </c>
      <c r="E35" s="2">
        <f t="shared" si="2"/>
        <v>21295.5</v>
      </c>
    </row>
    <row r="36" spans="1:5">
      <c r="A36" t="s">
        <v>267</v>
      </c>
      <c r="B36" s="1">
        <v>41367</v>
      </c>
      <c r="D36" s="3">
        <f t="shared" si="1"/>
        <v>41367</v>
      </c>
      <c r="E36" s="2">
        <f t="shared" si="2"/>
        <v>20683.5</v>
      </c>
    </row>
    <row r="37" spans="1:5">
      <c r="A37" t="s">
        <v>268</v>
      </c>
      <c r="B37" s="1">
        <v>36996</v>
      </c>
      <c r="D37" s="3">
        <f t="shared" si="1"/>
        <v>36996</v>
      </c>
      <c r="E37" s="2">
        <f t="shared" si="2"/>
        <v>18498</v>
      </c>
    </row>
    <row r="38" spans="1:5">
      <c r="A38" t="s">
        <v>271</v>
      </c>
      <c r="B38" s="1">
        <v>36184</v>
      </c>
      <c r="D38" s="3">
        <f t="shared" si="1"/>
        <v>36184</v>
      </c>
      <c r="E38" s="2">
        <f t="shared" si="2"/>
        <v>18092</v>
      </c>
    </row>
    <row r="39" spans="1:5">
      <c r="A39" t="s">
        <v>269</v>
      </c>
      <c r="B39" s="1">
        <v>35613</v>
      </c>
      <c r="D39" s="3">
        <f t="shared" si="1"/>
        <v>35613</v>
      </c>
      <c r="E39" s="2">
        <f t="shared" si="2"/>
        <v>17806.5</v>
      </c>
    </row>
    <row r="40" spans="1:5">
      <c r="A40" t="s">
        <v>270</v>
      </c>
      <c r="B40" s="1">
        <v>34334</v>
      </c>
      <c r="D40" s="3">
        <f t="shared" si="1"/>
        <v>34334</v>
      </c>
      <c r="E40" s="2">
        <f t="shared" si="2"/>
        <v>17167</v>
      </c>
    </row>
    <row r="41" spans="1:5">
      <c r="A41" t="s">
        <v>272</v>
      </c>
      <c r="B41" s="1">
        <v>32969</v>
      </c>
      <c r="D41" s="3">
        <f t="shared" si="1"/>
        <v>32969</v>
      </c>
      <c r="E41" s="2">
        <f t="shared" si="2"/>
        <v>16484.5</v>
      </c>
    </row>
    <row r="42" spans="1:5">
      <c r="A42" t="s">
        <v>274</v>
      </c>
      <c r="B42" s="1">
        <v>30177</v>
      </c>
      <c r="D42" s="3">
        <f t="shared" si="1"/>
        <v>30177</v>
      </c>
      <c r="E42" s="2">
        <f t="shared" si="2"/>
        <v>15088.5</v>
      </c>
    </row>
    <row r="43" spans="1:5">
      <c r="A43" t="s">
        <v>273</v>
      </c>
      <c r="B43" s="1">
        <v>29684</v>
      </c>
      <c r="D43" s="3">
        <f t="shared" si="1"/>
        <v>29684</v>
      </c>
      <c r="E43" s="2">
        <f t="shared" si="2"/>
        <v>14842</v>
      </c>
    </row>
    <row r="44" spans="1:5">
      <c r="A44" t="s">
        <v>275</v>
      </c>
      <c r="B44" s="1">
        <v>29454</v>
      </c>
      <c r="D44" s="3">
        <f t="shared" si="1"/>
        <v>29454</v>
      </c>
      <c r="E44" s="2">
        <f t="shared" si="2"/>
        <v>14727</v>
      </c>
    </row>
    <row r="45" spans="1:5">
      <c r="A45" t="s">
        <v>276</v>
      </c>
      <c r="B45" s="1">
        <v>28655</v>
      </c>
      <c r="D45" s="3">
        <f t="shared" si="1"/>
        <v>28655</v>
      </c>
      <c r="E45" s="2">
        <f t="shared" si="2"/>
        <v>14327.5</v>
      </c>
    </row>
    <row r="46" spans="1:5">
      <c r="A46" t="s">
        <v>277</v>
      </c>
      <c r="B46" s="1">
        <v>27927</v>
      </c>
      <c r="D46" s="3">
        <f t="shared" si="1"/>
        <v>27927</v>
      </c>
      <c r="E46" s="2">
        <f t="shared" si="2"/>
        <v>13963.5</v>
      </c>
    </row>
    <row r="47" spans="1:5">
      <c r="A47" t="s">
        <v>284</v>
      </c>
      <c r="B47" s="1">
        <v>27916</v>
      </c>
      <c r="D47" s="3">
        <f t="shared" si="1"/>
        <v>27916</v>
      </c>
      <c r="E47" s="2">
        <f t="shared" si="2"/>
        <v>13958</v>
      </c>
    </row>
    <row r="48" spans="1:5">
      <c r="A48" t="s">
        <v>278</v>
      </c>
      <c r="B48" s="1">
        <v>26931</v>
      </c>
      <c r="D48" s="3">
        <f t="shared" si="1"/>
        <v>26931</v>
      </c>
      <c r="E48" s="2">
        <f t="shared" si="2"/>
        <v>13465.5</v>
      </c>
    </row>
    <row r="49" spans="1:5">
      <c r="A49" t="s">
        <v>279</v>
      </c>
      <c r="B49" s="1">
        <v>26470</v>
      </c>
      <c r="D49" s="3">
        <f t="shared" si="1"/>
        <v>26470</v>
      </c>
      <c r="E49" s="2">
        <f t="shared" si="2"/>
        <v>13235</v>
      </c>
    </row>
    <row r="50" spans="1:5">
      <c r="A50" t="s">
        <v>281</v>
      </c>
      <c r="B50" s="1">
        <v>26201</v>
      </c>
      <c r="D50" s="3">
        <f t="shared" si="1"/>
        <v>26201</v>
      </c>
      <c r="E50" s="2">
        <f t="shared" si="2"/>
        <v>13100.5</v>
      </c>
    </row>
    <row r="51" spans="1:5">
      <c r="A51" t="s">
        <v>280</v>
      </c>
      <c r="B51" s="1">
        <v>25854</v>
      </c>
      <c r="D51" s="3">
        <f t="shared" si="1"/>
        <v>25854</v>
      </c>
      <c r="E51" s="2">
        <f t="shared" si="2"/>
        <v>12927</v>
      </c>
    </row>
    <row r="52" spans="1:5">
      <c r="A52" t="s">
        <v>283</v>
      </c>
      <c r="B52" s="1">
        <v>24927</v>
      </c>
      <c r="D52" s="3">
        <f t="shared" si="1"/>
        <v>24927</v>
      </c>
      <c r="E52" s="2">
        <f t="shared" si="2"/>
        <v>12463.5</v>
      </c>
    </row>
    <row r="53" spans="1:5">
      <c r="A53" t="s">
        <v>282</v>
      </c>
      <c r="B53" s="1">
        <v>24581</v>
      </c>
      <c r="D53" s="3">
        <f t="shared" si="1"/>
        <v>24581</v>
      </c>
      <c r="E53" s="2">
        <f t="shared" si="2"/>
        <v>12290.5</v>
      </c>
    </row>
    <row r="54" spans="1:5">
      <c r="A54" t="s">
        <v>286</v>
      </c>
      <c r="B54" s="1">
        <v>23638</v>
      </c>
      <c r="D54" s="3">
        <f t="shared" si="1"/>
        <v>23638</v>
      </c>
      <c r="E54" s="2">
        <f t="shared" si="2"/>
        <v>11819</v>
      </c>
    </row>
    <row r="55" spans="1:5">
      <c r="A55" t="s">
        <v>285</v>
      </c>
      <c r="B55" s="1">
        <v>23588</v>
      </c>
      <c r="D55" s="3">
        <f t="shared" si="1"/>
        <v>23588</v>
      </c>
      <c r="E55" s="2">
        <f t="shared" si="2"/>
        <v>11794</v>
      </c>
    </row>
    <row r="56" spans="1:5">
      <c r="A56" t="s">
        <v>287</v>
      </c>
      <c r="B56" s="1">
        <v>23255</v>
      </c>
      <c r="D56" s="3">
        <f t="shared" si="1"/>
        <v>23255</v>
      </c>
      <c r="E56" s="2">
        <f t="shared" si="2"/>
        <v>11627.5</v>
      </c>
    </row>
    <row r="57" spans="1:5">
      <c r="A57" t="s">
        <v>288</v>
      </c>
      <c r="B57" s="1">
        <v>21762</v>
      </c>
      <c r="D57" s="3">
        <f t="shared" si="1"/>
        <v>21762</v>
      </c>
      <c r="E57" s="2">
        <f t="shared" si="2"/>
        <v>10881</v>
      </c>
    </row>
    <row r="58" spans="1:5">
      <c r="A58" t="s">
        <v>931</v>
      </c>
      <c r="B58" s="1">
        <v>20611</v>
      </c>
      <c r="D58" s="3">
        <f t="shared" si="1"/>
        <v>20611</v>
      </c>
      <c r="E58" s="2">
        <f t="shared" si="2"/>
        <v>10305.5</v>
      </c>
    </row>
    <row r="59" spans="1:5">
      <c r="A59" t="s">
        <v>924</v>
      </c>
      <c r="B59" s="1">
        <v>20304</v>
      </c>
      <c r="D59" s="3">
        <f t="shared" si="1"/>
        <v>20304</v>
      </c>
      <c r="E59" s="2">
        <f t="shared" si="2"/>
        <v>10152</v>
      </c>
    </row>
    <row r="60" spans="1:5">
      <c r="A60" t="s">
        <v>685</v>
      </c>
      <c r="B60" s="1">
        <v>19385</v>
      </c>
      <c r="D60" s="3">
        <f t="shared" si="1"/>
        <v>19385</v>
      </c>
      <c r="E60" s="2">
        <f t="shared" si="2"/>
        <v>9692.5</v>
      </c>
    </row>
    <row r="61" spans="1:5">
      <c r="A61" t="s">
        <v>913</v>
      </c>
      <c r="B61" s="1">
        <v>19168</v>
      </c>
      <c r="D61" s="3">
        <f t="shared" si="1"/>
        <v>19168</v>
      </c>
      <c r="E61" s="2">
        <f t="shared" si="2"/>
        <v>9584</v>
      </c>
    </row>
    <row r="62" spans="1:5">
      <c r="A62" t="s">
        <v>926</v>
      </c>
      <c r="B62" s="1">
        <v>18018</v>
      </c>
      <c r="D62" s="3">
        <f t="shared" si="1"/>
        <v>18018</v>
      </c>
      <c r="E62" s="2">
        <f t="shared" si="2"/>
        <v>9009</v>
      </c>
    </row>
    <row r="63" spans="1:5">
      <c r="A63" t="s">
        <v>906</v>
      </c>
      <c r="B63" s="1">
        <v>18014</v>
      </c>
      <c r="D63" s="3">
        <f t="shared" si="1"/>
        <v>18014</v>
      </c>
      <c r="E63" s="2">
        <f t="shared" si="2"/>
        <v>9007</v>
      </c>
    </row>
    <row r="64" spans="1:5">
      <c r="A64" t="s">
        <v>936</v>
      </c>
      <c r="B64" s="1">
        <v>17709</v>
      </c>
      <c r="D64" s="3">
        <f t="shared" si="1"/>
        <v>17709</v>
      </c>
      <c r="E64" s="2">
        <f t="shared" si="2"/>
        <v>8854.5</v>
      </c>
    </row>
    <row r="65" spans="1:5">
      <c r="A65" t="s">
        <v>929</v>
      </c>
      <c r="B65" s="1">
        <v>15871</v>
      </c>
      <c r="D65" s="3">
        <f t="shared" si="1"/>
        <v>15871</v>
      </c>
      <c r="E65" s="2">
        <f t="shared" si="2"/>
        <v>7935.5</v>
      </c>
    </row>
    <row r="66" spans="1:5">
      <c r="A66" t="s">
        <v>932</v>
      </c>
      <c r="B66" s="1">
        <v>14618</v>
      </c>
      <c r="D66" s="3">
        <f t="shared" si="1"/>
        <v>14618</v>
      </c>
      <c r="E66" s="2">
        <f t="shared" si="2"/>
        <v>7309</v>
      </c>
    </row>
    <row r="67" spans="1:5">
      <c r="A67" t="s">
        <v>920</v>
      </c>
      <c r="B67" s="1">
        <v>14501</v>
      </c>
      <c r="D67" s="3">
        <f t="shared" si="1"/>
        <v>14501</v>
      </c>
      <c r="E67" s="2">
        <f t="shared" si="2"/>
        <v>7250.5</v>
      </c>
    </row>
    <row r="68" spans="1:5">
      <c r="A68" t="s">
        <v>907</v>
      </c>
      <c r="B68" s="1">
        <v>14345</v>
      </c>
      <c r="D68" s="3">
        <f t="shared" ref="D68:D90" si="3">SUM(B68:C68)</f>
        <v>14345</v>
      </c>
      <c r="E68" s="2">
        <f t="shared" ref="E68:E90" si="4">D68/2</f>
        <v>7172.5</v>
      </c>
    </row>
    <row r="69" spans="1:5">
      <c r="A69" t="s">
        <v>928</v>
      </c>
      <c r="B69" s="1">
        <v>13971</v>
      </c>
      <c r="D69" s="3">
        <f t="shared" si="3"/>
        <v>13971</v>
      </c>
      <c r="E69" s="2">
        <f t="shared" si="4"/>
        <v>6985.5</v>
      </c>
    </row>
    <row r="70" spans="1:5">
      <c r="A70" t="s">
        <v>933</v>
      </c>
      <c r="B70" s="1">
        <v>13955</v>
      </c>
      <c r="D70" s="3">
        <f t="shared" si="3"/>
        <v>13955</v>
      </c>
      <c r="E70" s="2">
        <f t="shared" si="4"/>
        <v>6977.5</v>
      </c>
    </row>
    <row r="71" spans="1:5">
      <c r="A71" t="s">
        <v>911</v>
      </c>
      <c r="B71" s="1">
        <v>13794</v>
      </c>
      <c r="D71" s="3">
        <f t="shared" si="3"/>
        <v>13794</v>
      </c>
      <c r="E71" s="2">
        <f t="shared" si="4"/>
        <v>6897</v>
      </c>
    </row>
    <row r="72" spans="1:5">
      <c r="A72" t="s">
        <v>930</v>
      </c>
      <c r="B72" s="1">
        <v>13556</v>
      </c>
      <c r="D72" s="3">
        <f t="shared" si="3"/>
        <v>13556</v>
      </c>
      <c r="E72" s="2">
        <f t="shared" si="4"/>
        <v>6778</v>
      </c>
    </row>
    <row r="73" spans="1:5">
      <c r="A73" t="s">
        <v>909</v>
      </c>
      <c r="B73" s="1">
        <v>13239</v>
      </c>
      <c r="D73" s="3">
        <f t="shared" si="3"/>
        <v>13239</v>
      </c>
      <c r="E73" s="2">
        <f t="shared" si="4"/>
        <v>6619.5</v>
      </c>
    </row>
    <row r="74" spans="1:5">
      <c r="A74" t="s">
        <v>908</v>
      </c>
      <c r="B74" s="1">
        <v>12909</v>
      </c>
      <c r="D74" s="3">
        <f t="shared" si="3"/>
        <v>12909</v>
      </c>
      <c r="E74" s="2">
        <f t="shared" si="4"/>
        <v>6454.5</v>
      </c>
    </row>
    <row r="75" spans="1:5">
      <c r="A75" t="s">
        <v>919</v>
      </c>
      <c r="B75" s="1">
        <v>12141</v>
      </c>
      <c r="D75" s="3">
        <f t="shared" si="3"/>
        <v>12141</v>
      </c>
      <c r="E75" s="2">
        <f t="shared" si="4"/>
        <v>6070.5</v>
      </c>
    </row>
    <row r="76" spans="1:5">
      <c r="A76" t="s">
        <v>923</v>
      </c>
      <c r="B76" s="1">
        <v>12019</v>
      </c>
      <c r="D76" s="3">
        <f t="shared" si="3"/>
        <v>12019</v>
      </c>
      <c r="E76" s="2">
        <f t="shared" si="4"/>
        <v>6009.5</v>
      </c>
    </row>
    <row r="77" spans="1:5">
      <c r="A77" t="s">
        <v>927</v>
      </c>
      <c r="B77" s="1">
        <v>11760</v>
      </c>
      <c r="D77" s="3">
        <f t="shared" si="3"/>
        <v>11760</v>
      </c>
      <c r="E77" s="2">
        <f t="shared" si="4"/>
        <v>5880</v>
      </c>
    </row>
    <row r="78" spans="1:5">
      <c r="A78" t="s">
        <v>910</v>
      </c>
      <c r="B78" s="1">
        <v>11472</v>
      </c>
      <c r="D78" s="3">
        <f t="shared" si="3"/>
        <v>11472</v>
      </c>
      <c r="E78" s="2">
        <f t="shared" si="4"/>
        <v>5736</v>
      </c>
    </row>
    <row r="79" spans="1:5">
      <c r="A79" t="s">
        <v>915</v>
      </c>
      <c r="B79" s="1">
        <v>10260</v>
      </c>
      <c r="D79" s="3">
        <f t="shared" si="3"/>
        <v>10260</v>
      </c>
      <c r="E79" s="2">
        <f t="shared" si="4"/>
        <v>5130</v>
      </c>
    </row>
    <row r="80" spans="1:5">
      <c r="A80" t="s">
        <v>917</v>
      </c>
      <c r="B80" s="1">
        <v>10088</v>
      </c>
      <c r="D80" s="3">
        <f t="shared" si="3"/>
        <v>10088</v>
      </c>
      <c r="E80" s="2">
        <f t="shared" si="4"/>
        <v>5044</v>
      </c>
    </row>
    <row r="81" spans="1:5">
      <c r="A81" t="s">
        <v>916</v>
      </c>
      <c r="B81" s="1">
        <v>9855</v>
      </c>
      <c r="D81" s="3">
        <f t="shared" si="3"/>
        <v>9855</v>
      </c>
      <c r="E81" s="2">
        <f t="shared" si="4"/>
        <v>4927.5</v>
      </c>
    </row>
    <row r="82" spans="1:5">
      <c r="A82" t="s">
        <v>938</v>
      </c>
      <c r="B82" s="1">
        <v>9487</v>
      </c>
      <c r="D82" s="3">
        <f t="shared" si="3"/>
        <v>9487</v>
      </c>
      <c r="E82" s="2">
        <f t="shared" si="4"/>
        <v>4743.5</v>
      </c>
    </row>
    <row r="83" spans="1:5">
      <c r="A83" t="s">
        <v>935</v>
      </c>
      <c r="B83" s="1">
        <v>9476</v>
      </c>
      <c r="D83" s="3">
        <f t="shared" si="3"/>
        <v>9476</v>
      </c>
      <c r="E83" s="2">
        <f t="shared" si="4"/>
        <v>4738</v>
      </c>
    </row>
    <row r="84" spans="1:5">
      <c r="A84" t="s">
        <v>922</v>
      </c>
      <c r="B84" s="1">
        <v>9291</v>
      </c>
      <c r="D84" s="3">
        <f t="shared" si="3"/>
        <v>9291</v>
      </c>
      <c r="E84" s="2">
        <f t="shared" si="4"/>
        <v>4645.5</v>
      </c>
    </row>
    <row r="85" spans="1:5">
      <c r="A85" t="s">
        <v>914</v>
      </c>
      <c r="B85" s="1">
        <v>8838</v>
      </c>
      <c r="D85" s="3">
        <f t="shared" si="3"/>
        <v>8838</v>
      </c>
      <c r="E85" s="2">
        <f t="shared" si="4"/>
        <v>4419</v>
      </c>
    </row>
    <row r="86" spans="1:5">
      <c r="A86" t="s">
        <v>918</v>
      </c>
      <c r="B86" s="1">
        <v>8289</v>
      </c>
      <c r="D86" s="3">
        <f t="shared" si="3"/>
        <v>8289</v>
      </c>
      <c r="E86" s="2">
        <f t="shared" si="4"/>
        <v>4144.5</v>
      </c>
    </row>
    <row r="87" spans="1:5">
      <c r="A87" t="s">
        <v>934</v>
      </c>
      <c r="B87" s="1">
        <v>7508</v>
      </c>
      <c r="D87" s="3">
        <f t="shared" si="3"/>
        <v>7508</v>
      </c>
      <c r="E87" s="2">
        <f t="shared" si="4"/>
        <v>3754</v>
      </c>
    </row>
    <row r="88" spans="1:5">
      <c r="A88" t="s">
        <v>925</v>
      </c>
      <c r="B88" s="1">
        <v>6995</v>
      </c>
      <c r="D88" s="3">
        <f t="shared" si="3"/>
        <v>6995</v>
      </c>
      <c r="E88" s="2">
        <f t="shared" si="4"/>
        <v>3497.5</v>
      </c>
    </row>
    <row r="89" spans="1:5">
      <c r="A89" t="s">
        <v>921</v>
      </c>
      <c r="B89" s="1">
        <v>6657</v>
      </c>
      <c r="D89" s="3">
        <f t="shared" si="3"/>
        <v>6657</v>
      </c>
      <c r="E89" s="2">
        <f t="shared" si="4"/>
        <v>3328.5</v>
      </c>
    </row>
    <row r="90" spans="1:5">
      <c r="A90" t="s">
        <v>937</v>
      </c>
      <c r="B90">
        <v>856</v>
      </c>
      <c r="D90" s="3">
        <f t="shared" si="3"/>
        <v>856</v>
      </c>
      <c r="E90" s="2">
        <f t="shared" si="4"/>
        <v>428</v>
      </c>
    </row>
    <row r="91" spans="1:5">
      <c r="D91" s="1"/>
    </row>
    <row r="92" spans="1:5">
      <c r="D92" s="1"/>
    </row>
    <row r="93" spans="1:5">
      <c r="D93" s="1"/>
    </row>
    <row r="94" spans="1:5">
      <c r="D94" s="1"/>
    </row>
    <row r="95" spans="1:5">
      <c r="D95" s="1"/>
    </row>
    <row r="96" spans="1:5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6" spans="4:4">
      <c r="D106" s="1"/>
    </row>
  </sheetData>
  <sortState xmlns:xlrd2="http://schemas.microsoft.com/office/spreadsheetml/2017/richdata2" ref="A2:B90">
    <sortCondition descending="1" ref="B2:B90"/>
  </sortState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D19C9-C209-4162-8819-A09B1BC49542}">
  <dimension ref="A2:C72"/>
  <sheetViews>
    <sheetView workbookViewId="0">
      <selection activeCell="A18" activeCellId="1" sqref="C18 A18"/>
    </sheetView>
    <sheetView workbookViewId="1"/>
  </sheetViews>
  <sheetFormatPr defaultRowHeight="18"/>
  <sheetData>
    <row r="2" spans="1:3">
      <c r="A2" s="2" t="s">
        <v>0</v>
      </c>
      <c r="B2" s="3">
        <v>654492</v>
      </c>
      <c r="C2" s="2">
        <f t="shared" ref="C2:C33" si="0">B2/2</f>
        <v>327246</v>
      </c>
    </row>
    <row r="3" spans="1:3">
      <c r="A3" s="2" t="s">
        <v>4</v>
      </c>
      <c r="B3" s="3">
        <v>285759</v>
      </c>
      <c r="C3" s="2">
        <f t="shared" si="0"/>
        <v>142879.5</v>
      </c>
    </row>
    <row r="4" spans="1:3">
      <c r="A4" s="2" t="s">
        <v>17</v>
      </c>
      <c r="B4" s="3">
        <v>126063</v>
      </c>
      <c r="C4" s="2">
        <f t="shared" si="0"/>
        <v>63031.5</v>
      </c>
    </row>
    <row r="5" spans="1:3">
      <c r="A5" s="2" t="s">
        <v>289</v>
      </c>
      <c r="B5" s="3">
        <v>115507</v>
      </c>
      <c r="C5" s="2">
        <f t="shared" si="0"/>
        <v>57753.5</v>
      </c>
    </row>
    <row r="6" spans="1:3">
      <c r="A6" s="2" t="s">
        <v>290</v>
      </c>
      <c r="B6" s="3">
        <v>107115</v>
      </c>
      <c r="C6" s="2">
        <f t="shared" si="0"/>
        <v>53557.5</v>
      </c>
    </row>
    <row r="7" spans="1:3">
      <c r="A7" s="2" t="s">
        <v>65</v>
      </c>
      <c r="B7" s="3">
        <v>86398</v>
      </c>
      <c r="C7" s="2">
        <f t="shared" si="0"/>
        <v>43199</v>
      </c>
    </row>
    <row r="8" spans="1:3">
      <c r="A8" s="2" t="s">
        <v>107</v>
      </c>
      <c r="B8" s="3">
        <v>83916</v>
      </c>
      <c r="C8" s="2">
        <f t="shared" si="0"/>
        <v>41958</v>
      </c>
    </row>
    <row r="9" spans="1:3">
      <c r="A9" t="s">
        <v>292</v>
      </c>
      <c r="B9" s="1">
        <v>75924</v>
      </c>
      <c r="C9">
        <f t="shared" si="0"/>
        <v>37962</v>
      </c>
    </row>
    <row r="10" spans="1:3">
      <c r="A10" s="2" t="s">
        <v>294</v>
      </c>
      <c r="B10" s="3">
        <v>74516</v>
      </c>
      <c r="C10" s="2">
        <f t="shared" si="0"/>
        <v>37258</v>
      </c>
    </row>
    <row r="11" spans="1:3">
      <c r="A11" t="s">
        <v>293</v>
      </c>
      <c r="B11" s="1">
        <v>74178</v>
      </c>
      <c r="C11">
        <f t="shared" si="0"/>
        <v>37089</v>
      </c>
    </row>
    <row r="12" spans="1:3">
      <c r="A12" t="s">
        <v>295</v>
      </c>
      <c r="B12" s="1">
        <v>67190</v>
      </c>
      <c r="C12">
        <f t="shared" si="0"/>
        <v>33595</v>
      </c>
    </row>
    <row r="13" spans="1:3">
      <c r="A13" t="s">
        <v>974</v>
      </c>
      <c r="B13" s="1">
        <v>66646</v>
      </c>
      <c r="C13">
        <f t="shared" si="0"/>
        <v>33323</v>
      </c>
    </row>
    <row r="14" spans="1:3">
      <c r="A14" t="s">
        <v>296</v>
      </c>
      <c r="B14" s="1">
        <v>54749</v>
      </c>
      <c r="C14">
        <f t="shared" si="0"/>
        <v>27374.5</v>
      </c>
    </row>
    <row r="15" spans="1:3">
      <c r="A15" t="s">
        <v>297</v>
      </c>
      <c r="B15" s="1">
        <v>52585</v>
      </c>
      <c r="C15">
        <f t="shared" si="0"/>
        <v>26292.5</v>
      </c>
    </row>
    <row r="16" spans="1:3">
      <c r="A16" t="s">
        <v>298</v>
      </c>
      <c r="B16" s="1">
        <v>49640</v>
      </c>
      <c r="C16">
        <f t="shared" si="0"/>
        <v>24820</v>
      </c>
    </row>
    <row r="17" spans="1:3">
      <c r="A17" t="s">
        <v>291</v>
      </c>
      <c r="B17" s="1">
        <v>48752</v>
      </c>
      <c r="C17">
        <f t="shared" si="0"/>
        <v>24376</v>
      </c>
    </row>
    <row r="18" spans="1:3">
      <c r="A18" t="s">
        <v>301</v>
      </c>
      <c r="B18" s="1">
        <v>47988</v>
      </c>
      <c r="C18">
        <f t="shared" si="0"/>
        <v>23994</v>
      </c>
    </row>
    <row r="19" spans="1:3">
      <c r="A19" t="s">
        <v>299</v>
      </c>
      <c r="B19" s="1">
        <v>47519</v>
      </c>
      <c r="C19">
        <f t="shared" si="0"/>
        <v>23759.5</v>
      </c>
    </row>
    <row r="20" spans="1:3">
      <c r="A20" t="s">
        <v>300</v>
      </c>
      <c r="B20" s="1">
        <v>46932</v>
      </c>
      <c r="C20">
        <f t="shared" si="0"/>
        <v>23466</v>
      </c>
    </row>
    <row r="21" spans="1:3">
      <c r="A21" t="s">
        <v>302</v>
      </c>
      <c r="B21" s="1">
        <v>39413</v>
      </c>
      <c r="C21">
        <f t="shared" si="0"/>
        <v>19706.5</v>
      </c>
    </row>
    <row r="22" spans="1:3">
      <c r="A22" t="s">
        <v>307</v>
      </c>
      <c r="B22" s="1">
        <v>38221</v>
      </c>
      <c r="C22">
        <f t="shared" si="0"/>
        <v>19110.5</v>
      </c>
    </row>
    <row r="23" spans="1:3">
      <c r="A23" t="s">
        <v>303</v>
      </c>
      <c r="B23" s="1">
        <v>38162</v>
      </c>
      <c r="C23">
        <f t="shared" si="0"/>
        <v>19081</v>
      </c>
    </row>
    <row r="24" spans="1:3">
      <c r="A24" t="s">
        <v>291</v>
      </c>
      <c r="B24" s="1">
        <v>51379</v>
      </c>
      <c r="C24">
        <f t="shared" si="0"/>
        <v>25689.5</v>
      </c>
    </row>
    <row r="25" spans="1:3">
      <c r="A25" t="s">
        <v>305</v>
      </c>
      <c r="B25" s="1">
        <v>36028</v>
      </c>
      <c r="C25">
        <f t="shared" si="0"/>
        <v>18014</v>
      </c>
    </row>
    <row r="26" spans="1:3">
      <c r="A26" t="s">
        <v>304</v>
      </c>
      <c r="B26" s="1">
        <v>35673</v>
      </c>
      <c r="C26">
        <f t="shared" si="0"/>
        <v>17836.5</v>
      </c>
    </row>
    <row r="27" spans="1:3">
      <c r="A27" t="s">
        <v>306</v>
      </c>
      <c r="B27" s="1">
        <v>34899</v>
      </c>
      <c r="C27">
        <f t="shared" si="0"/>
        <v>17449.5</v>
      </c>
    </row>
    <row r="28" spans="1:3">
      <c r="A28" t="s">
        <v>313</v>
      </c>
      <c r="B28" s="1">
        <v>31775</v>
      </c>
      <c r="C28">
        <f t="shared" si="0"/>
        <v>15887.5</v>
      </c>
    </row>
    <row r="29" spans="1:3">
      <c r="A29" t="s">
        <v>308</v>
      </c>
      <c r="B29" s="1">
        <v>31746</v>
      </c>
      <c r="C29">
        <f t="shared" si="0"/>
        <v>15873</v>
      </c>
    </row>
    <row r="30" spans="1:3">
      <c r="A30" t="s">
        <v>309</v>
      </c>
      <c r="B30" s="1">
        <v>31663</v>
      </c>
      <c r="C30">
        <f t="shared" si="0"/>
        <v>15831.5</v>
      </c>
    </row>
    <row r="31" spans="1:3">
      <c r="A31" t="s">
        <v>310</v>
      </c>
      <c r="B31" s="1">
        <v>28086</v>
      </c>
      <c r="C31">
        <f t="shared" si="0"/>
        <v>14043</v>
      </c>
    </row>
    <row r="32" spans="1:3">
      <c r="A32" t="s">
        <v>311</v>
      </c>
      <c r="B32" s="1">
        <v>27850</v>
      </c>
      <c r="C32">
        <f t="shared" si="0"/>
        <v>13925</v>
      </c>
    </row>
    <row r="33" spans="1:3">
      <c r="A33" t="s">
        <v>312</v>
      </c>
      <c r="B33" s="1">
        <v>27194</v>
      </c>
      <c r="C33">
        <f t="shared" si="0"/>
        <v>13597</v>
      </c>
    </row>
    <row r="34" spans="1:3">
      <c r="A34" t="s">
        <v>314</v>
      </c>
      <c r="B34" s="1">
        <v>25480</v>
      </c>
      <c r="C34">
        <f t="shared" ref="C34:C65" si="1">B34/2</f>
        <v>12740</v>
      </c>
    </row>
    <row r="35" spans="1:3">
      <c r="A35" t="s">
        <v>315</v>
      </c>
      <c r="B35" s="1">
        <v>23048</v>
      </c>
      <c r="C35">
        <f t="shared" si="1"/>
        <v>11524</v>
      </c>
    </row>
    <row r="36" spans="1:3">
      <c r="A36" t="s">
        <v>316</v>
      </c>
      <c r="B36" s="1">
        <v>23040</v>
      </c>
      <c r="C36">
        <f t="shared" si="1"/>
        <v>11520</v>
      </c>
    </row>
    <row r="37" spans="1:3">
      <c r="A37" t="s">
        <v>317</v>
      </c>
      <c r="B37" s="1">
        <v>22376</v>
      </c>
      <c r="C37">
        <f t="shared" si="1"/>
        <v>11188</v>
      </c>
    </row>
    <row r="38" spans="1:3">
      <c r="A38" t="s">
        <v>981</v>
      </c>
      <c r="B38" s="1">
        <v>22229</v>
      </c>
      <c r="C38">
        <f t="shared" si="1"/>
        <v>11114.5</v>
      </c>
    </row>
    <row r="39" spans="1:3">
      <c r="A39" t="s">
        <v>318</v>
      </c>
      <c r="B39" s="1">
        <v>21169</v>
      </c>
      <c r="C39">
        <f t="shared" si="1"/>
        <v>10584.5</v>
      </c>
    </row>
    <row r="40" spans="1:3">
      <c r="A40" t="s">
        <v>990</v>
      </c>
      <c r="B40" s="1">
        <v>19438</v>
      </c>
      <c r="C40">
        <f t="shared" si="1"/>
        <v>9719</v>
      </c>
    </row>
    <row r="41" spans="1:3">
      <c r="A41" t="s">
        <v>999</v>
      </c>
      <c r="B41" s="1">
        <v>19389</v>
      </c>
      <c r="C41">
        <f t="shared" si="1"/>
        <v>9694.5</v>
      </c>
    </row>
    <row r="42" spans="1:3">
      <c r="A42" t="s">
        <v>983</v>
      </c>
      <c r="B42" s="1">
        <v>19309</v>
      </c>
      <c r="C42">
        <f t="shared" si="1"/>
        <v>9654.5</v>
      </c>
    </row>
    <row r="43" spans="1:3">
      <c r="A43" t="s">
        <v>998</v>
      </c>
      <c r="B43" s="1">
        <v>18320</v>
      </c>
      <c r="C43">
        <f t="shared" si="1"/>
        <v>9160</v>
      </c>
    </row>
    <row r="44" spans="1:3">
      <c r="A44" t="s">
        <v>1007</v>
      </c>
      <c r="B44" s="1">
        <v>18309</v>
      </c>
      <c r="C44">
        <f t="shared" si="1"/>
        <v>9154.5</v>
      </c>
    </row>
    <row r="45" spans="1:3">
      <c r="A45" t="s">
        <v>975</v>
      </c>
      <c r="B45" s="1">
        <v>16280</v>
      </c>
      <c r="C45">
        <f t="shared" si="1"/>
        <v>8140</v>
      </c>
    </row>
    <row r="46" spans="1:3">
      <c r="A46" t="s">
        <v>1005</v>
      </c>
      <c r="B46" s="1">
        <v>16262</v>
      </c>
      <c r="C46">
        <f t="shared" si="1"/>
        <v>8131</v>
      </c>
    </row>
    <row r="47" spans="1:3">
      <c r="A47" t="s">
        <v>978</v>
      </c>
      <c r="B47" s="1">
        <v>15817</v>
      </c>
      <c r="C47">
        <f t="shared" si="1"/>
        <v>7908.5</v>
      </c>
    </row>
    <row r="48" spans="1:3">
      <c r="A48" t="s">
        <v>980</v>
      </c>
      <c r="B48" s="1">
        <v>15112</v>
      </c>
      <c r="C48">
        <f t="shared" si="1"/>
        <v>7556</v>
      </c>
    </row>
    <row r="49" spans="1:3">
      <c r="A49" t="s">
        <v>1003</v>
      </c>
      <c r="B49" s="1">
        <v>14378</v>
      </c>
      <c r="C49">
        <f t="shared" si="1"/>
        <v>7189</v>
      </c>
    </row>
    <row r="50" spans="1:3">
      <c r="A50" t="s">
        <v>996</v>
      </c>
      <c r="B50" s="1">
        <v>13949</v>
      </c>
      <c r="C50">
        <f t="shared" si="1"/>
        <v>6974.5</v>
      </c>
    </row>
    <row r="51" spans="1:3">
      <c r="A51" t="s">
        <v>976</v>
      </c>
      <c r="B51" s="1">
        <v>13730</v>
      </c>
      <c r="C51">
        <f t="shared" si="1"/>
        <v>6865</v>
      </c>
    </row>
    <row r="52" spans="1:3">
      <c r="A52" t="s">
        <v>993</v>
      </c>
      <c r="B52" s="1">
        <v>13464</v>
      </c>
      <c r="C52">
        <f t="shared" si="1"/>
        <v>6732</v>
      </c>
    </row>
    <row r="53" spans="1:3">
      <c r="A53" t="s">
        <v>977</v>
      </c>
      <c r="B53" s="1">
        <v>12890</v>
      </c>
      <c r="C53">
        <f t="shared" si="1"/>
        <v>6445</v>
      </c>
    </row>
    <row r="54" spans="1:3">
      <c r="A54" t="s">
        <v>997</v>
      </c>
      <c r="B54" s="1">
        <v>12795</v>
      </c>
      <c r="C54">
        <f t="shared" si="1"/>
        <v>6397.5</v>
      </c>
    </row>
    <row r="55" spans="1:3">
      <c r="A55" t="s">
        <v>979</v>
      </c>
      <c r="B55" s="1">
        <v>12459</v>
      </c>
      <c r="C55">
        <f t="shared" si="1"/>
        <v>6229.5</v>
      </c>
    </row>
    <row r="56" spans="1:3">
      <c r="A56" t="s">
        <v>1006</v>
      </c>
      <c r="B56" s="1">
        <v>12135</v>
      </c>
      <c r="C56">
        <f t="shared" si="1"/>
        <v>6067.5</v>
      </c>
    </row>
    <row r="57" spans="1:3">
      <c r="A57" t="s">
        <v>982</v>
      </c>
      <c r="B57" s="1">
        <v>11939</v>
      </c>
      <c r="C57">
        <f t="shared" si="1"/>
        <v>5969.5</v>
      </c>
    </row>
    <row r="58" spans="1:3">
      <c r="A58" t="s">
        <v>1000</v>
      </c>
      <c r="B58" s="1">
        <v>10194</v>
      </c>
      <c r="C58">
        <f t="shared" si="1"/>
        <v>5097</v>
      </c>
    </row>
    <row r="59" spans="1:3">
      <c r="A59" t="s">
        <v>995</v>
      </c>
      <c r="B59" s="1">
        <v>9492</v>
      </c>
      <c r="C59">
        <f t="shared" si="1"/>
        <v>4746</v>
      </c>
    </row>
    <row r="60" spans="1:3">
      <c r="A60" t="s">
        <v>987</v>
      </c>
      <c r="B60" s="1">
        <v>9354</v>
      </c>
      <c r="C60">
        <f t="shared" si="1"/>
        <v>4677</v>
      </c>
    </row>
    <row r="61" spans="1:3">
      <c r="A61" t="s">
        <v>1001</v>
      </c>
      <c r="B61" s="1">
        <v>8362</v>
      </c>
      <c r="C61">
        <f t="shared" si="1"/>
        <v>4181</v>
      </c>
    </row>
    <row r="62" spans="1:3">
      <c r="A62" t="s">
        <v>1002</v>
      </c>
      <c r="B62" s="1">
        <v>7885</v>
      </c>
      <c r="C62">
        <f t="shared" si="1"/>
        <v>3942.5</v>
      </c>
    </row>
    <row r="63" spans="1:3">
      <c r="A63" t="s">
        <v>988</v>
      </c>
      <c r="B63" s="1">
        <v>7291</v>
      </c>
      <c r="C63">
        <f t="shared" si="1"/>
        <v>3645.5</v>
      </c>
    </row>
    <row r="64" spans="1:3">
      <c r="A64" t="s">
        <v>994</v>
      </c>
      <c r="B64" s="1">
        <v>7259</v>
      </c>
      <c r="C64">
        <f t="shared" si="1"/>
        <v>3629.5</v>
      </c>
    </row>
    <row r="65" spans="1:3">
      <c r="A65" t="s">
        <v>985</v>
      </c>
      <c r="B65" s="1">
        <v>7062</v>
      </c>
      <c r="C65">
        <f t="shared" si="1"/>
        <v>3531</v>
      </c>
    </row>
    <row r="66" spans="1:3">
      <c r="A66" t="s">
        <v>1008</v>
      </c>
      <c r="B66" s="1">
        <v>6320</v>
      </c>
      <c r="C66">
        <f t="shared" ref="C66:C72" si="2">B66/2</f>
        <v>3160</v>
      </c>
    </row>
    <row r="67" spans="1:3">
      <c r="A67" t="s">
        <v>991</v>
      </c>
      <c r="B67" s="1">
        <v>4724</v>
      </c>
      <c r="C67">
        <f t="shared" si="2"/>
        <v>2362</v>
      </c>
    </row>
    <row r="68" spans="1:3">
      <c r="A68" t="s">
        <v>992</v>
      </c>
      <c r="B68" s="1">
        <v>4645</v>
      </c>
      <c r="C68">
        <f t="shared" si="2"/>
        <v>2322.5</v>
      </c>
    </row>
    <row r="69" spans="1:3">
      <c r="A69" t="s">
        <v>986</v>
      </c>
      <c r="B69" s="1">
        <v>4207</v>
      </c>
      <c r="C69">
        <f t="shared" si="2"/>
        <v>2103.5</v>
      </c>
    </row>
    <row r="70" spans="1:3">
      <c r="A70" t="s">
        <v>989</v>
      </c>
      <c r="B70" s="1">
        <v>3570</v>
      </c>
      <c r="C70">
        <f t="shared" si="2"/>
        <v>1785</v>
      </c>
    </row>
    <row r="71" spans="1:3">
      <c r="A71" t="s">
        <v>984</v>
      </c>
      <c r="B71" s="1">
        <v>1794</v>
      </c>
      <c r="C71">
        <f t="shared" si="2"/>
        <v>897</v>
      </c>
    </row>
    <row r="72" spans="1:3">
      <c r="A72" t="s">
        <v>1004</v>
      </c>
      <c r="B72" s="1">
        <v>-145276</v>
      </c>
      <c r="C72">
        <f t="shared" si="2"/>
        <v>-72638</v>
      </c>
    </row>
  </sheetData>
  <sortState xmlns:xlrd2="http://schemas.microsoft.com/office/spreadsheetml/2017/richdata2" ref="A3:C72">
    <sortCondition descending="1" ref="C2:C72"/>
  </sortState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E86C-4CC6-4CA4-B9A6-AC820CFDA35C}">
  <dimension ref="A1:W73"/>
  <sheetViews>
    <sheetView topLeftCell="A67" workbookViewId="0">
      <selection activeCell="D22" sqref="D22"/>
    </sheetView>
    <sheetView workbookViewId="1"/>
  </sheetViews>
  <sheetFormatPr defaultRowHeight="18"/>
  <cols>
    <col min="2" max="2" width="10.3984375" bestFit="1" customWidth="1"/>
  </cols>
  <sheetData>
    <row r="1" spans="1:23">
      <c r="A1" t="s">
        <v>898</v>
      </c>
    </row>
    <row r="2" spans="1:23">
      <c r="B2" s="1" t="s">
        <v>782</v>
      </c>
      <c r="C2" t="s">
        <v>783</v>
      </c>
      <c r="D2" t="s">
        <v>784</v>
      </c>
      <c r="E2" s="2" t="s">
        <v>782</v>
      </c>
      <c r="F2" t="s">
        <v>783</v>
      </c>
      <c r="G2" s="2" t="s">
        <v>784</v>
      </c>
      <c r="M2" t="s">
        <v>1327</v>
      </c>
      <c r="N2" t="s">
        <v>1328</v>
      </c>
      <c r="Q2" t="s">
        <v>1329</v>
      </c>
      <c r="T2" t="s">
        <v>1330</v>
      </c>
    </row>
    <row r="3" spans="1:23">
      <c r="A3" s="2" t="s">
        <v>820</v>
      </c>
      <c r="B3" s="3">
        <v>117412</v>
      </c>
      <c r="C3" s="3">
        <v>71421</v>
      </c>
      <c r="D3" s="3">
        <v>188833</v>
      </c>
      <c r="E3" s="3">
        <v>58706</v>
      </c>
      <c r="F3" s="3">
        <v>34760</v>
      </c>
      <c r="G3" s="3">
        <v>93466</v>
      </c>
      <c r="H3">
        <f>VLOOKUP(A3,$M$4:$S$73,7,FALSE)</f>
        <v>110069</v>
      </c>
      <c r="N3" t="s">
        <v>782</v>
      </c>
      <c r="O3" t="s">
        <v>783</v>
      </c>
      <c r="P3" t="s">
        <v>784</v>
      </c>
      <c r="Q3" t="s">
        <v>782</v>
      </c>
      <c r="R3" t="s">
        <v>783</v>
      </c>
      <c r="S3" t="s">
        <v>784</v>
      </c>
      <c r="T3" t="s">
        <v>782</v>
      </c>
      <c r="U3" t="s">
        <v>783</v>
      </c>
      <c r="V3" t="s">
        <v>784</v>
      </c>
      <c r="W3" t="s">
        <v>785</v>
      </c>
    </row>
    <row r="4" spans="1:23">
      <c r="A4" s="2" t="s">
        <v>320</v>
      </c>
      <c r="B4" s="3">
        <v>56468</v>
      </c>
      <c r="C4" s="3">
        <v>33669</v>
      </c>
      <c r="D4" s="3">
        <v>90137</v>
      </c>
      <c r="E4" s="3">
        <v>28234</v>
      </c>
      <c r="F4" s="3">
        <v>16897</v>
      </c>
      <c r="G4" s="3">
        <v>45131</v>
      </c>
      <c r="H4">
        <f t="shared" ref="H4:H67" si="0">VLOOKUP(A4,$M$4:$S$73,7,FALSE)</f>
        <v>51352</v>
      </c>
      <c r="M4" t="s">
        <v>820</v>
      </c>
      <c r="N4" s="1">
        <v>132628</v>
      </c>
      <c r="O4" s="1">
        <v>90198</v>
      </c>
      <c r="P4" s="1">
        <v>222826</v>
      </c>
      <c r="Q4" s="1">
        <v>66314</v>
      </c>
      <c r="R4" s="1">
        <v>43755</v>
      </c>
      <c r="S4" s="1">
        <v>110069</v>
      </c>
      <c r="T4" s="1">
        <v>66314</v>
      </c>
      <c r="U4" s="1">
        <v>46443</v>
      </c>
      <c r="V4" s="1">
        <v>112757</v>
      </c>
      <c r="W4">
        <v>1</v>
      </c>
    </row>
    <row r="5" spans="1:23">
      <c r="A5" s="2" t="s">
        <v>321</v>
      </c>
      <c r="B5" s="3">
        <v>47890</v>
      </c>
      <c r="C5" s="3">
        <v>34938</v>
      </c>
      <c r="D5" s="3">
        <v>82828</v>
      </c>
      <c r="E5" s="3">
        <v>23945</v>
      </c>
      <c r="F5" s="3">
        <v>17408</v>
      </c>
      <c r="G5" s="3">
        <v>41353</v>
      </c>
      <c r="H5" s="2">
        <f t="shared" si="0"/>
        <v>45366</v>
      </c>
      <c r="M5" t="s">
        <v>320</v>
      </c>
      <c r="N5" s="1">
        <v>63260</v>
      </c>
      <c r="O5" s="1">
        <v>38796</v>
      </c>
      <c r="P5" s="1">
        <v>102056</v>
      </c>
      <c r="Q5" s="1">
        <v>31630</v>
      </c>
      <c r="R5" s="1">
        <v>19722</v>
      </c>
      <c r="S5" s="1">
        <v>51352</v>
      </c>
      <c r="T5" s="1">
        <v>31630</v>
      </c>
      <c r="U5" s="1">
        <v>19074</v>
      </c>
      <c r="V5" s="1">
        <v>50704</v>
      </c>
      <c r="W5">
        <v>2</v>
      </c>
    </row>
    <row r="6" spans="1:23">
      <c r="A6" s="2" t="s">
        <v>786</v>
      </c>
      <c r="B6" s="3">
        <v>46520</v>
      </c>
      <c r="C6" s="3">
        <v>37310</v>
      </c>
      <c r="D6" s="3">
        <v>83830</v>
      </c>
      <c r="E6" s="3">
        <v>23260</v>
      </c>
      <c r="F6" s="3">
        <v>17559</v>
      </c>
      <c r="G6" s="3">
        <v>40819</v>
      </c>
      <c r="H6">
        <f t="shared" si="0"/>
        <v>47883</v>
      </c>
      <c r="M6" t="s">
        <v>786</v>
      </c>
      <c r="N6" s="1">
        <v>49892</v>
      </c>
      <c r="O6" s="1">
        <v>51543</v>
      </c>
      <c r="P6" s="1">
        <v>101435</v>
      </c>
      <c r="Q6" s="1">
        <v>24946</v>
      </c>
      <c r="R6" s="1">
        <v>22937</v>
      </c>
      <c r="S6" s="1">
        <v>47883</v>
      </c>
      <c r="T6" s="1">
        <v>24946</v>
      </c>
      <c r="U6" s="1">
        <v>28606</v>
      </c>
      <c r="V6" s="1">
        <v>53552</v>
      </c>
      <c r="W6">
        <v>3</v>
      </c>
    </row>
    <row r="7" spans="1:23">
      <c r="A7" s="2" t="s">
        <v>322</v>
      </c>
      <c r="B7" s="3">
        <v>31648</v>
      </c>
      <c r="C7" s="3">
        <v>23251</v>
      </c>
      <c r="D7" s="3">
        <v>54899</v>
      </c>
      <c r="E7" s="3">
        <v>15824</v>
      </c>
      <c r="F7" s="3">
        <v>11729</v>
      </c>
      <c r="G7" s="3">
        <v>27553</v>
      </c>
      <c r="H7">
        <f t="shared" si="0"/>
        <v>29386</v>
      </c>
      <c r="M7" t="s">
        <v>321</v>
      </c>
      <c r="N7" s="1">
        <v>50874</v>
      </c>
      <c r="O7" s="1">
        <v>39966</v>
      </c>
      <c r="P7" s="1">
        <v>90840</v>
      </c>
      <c r="Q7" s="1">
        <v>25437</v>
      </c>
      <c r="R7" s="1">
        <v>19929</v>
      </c>
      <c r="S7" s="1">
        <v>45366</v>
      </c>
      <c r="T7" s="1">
        <v>25437</v>
      </c>
      <c r="U7" s="1">
        <v>20037</v>
      </c>
      <c r="V7" s="1">
        <v>45474</v>
      </c>
      <c r="W7">
        <v>4</v>
      </c>
    </row>
    <row r="8" spans="1:23">
      <c r="A8" t="s">
        <v>808</v>
      </c>
      <c r="B8" s="1">
        <v>27462</v>
      </c>
      <c r="C8" s="1">
        <v>18138</v>
      </c>
      <c r="D8" s="1">
        <v>45600</v>
      </c>
      <c r="E8" s="3">
        <v>13731</v>
      </c>
      <c r="F8" s="1">
        <v>8820</v>
      </c>
      <c r="G8" s="3">
        <v>22551</v>
      </c>
      <c r="H8">
        <f t="shared" si="0"/>
        <v>23943</v>
      </c>
      <c r="M8" t="s">
        <v>322</v>
      </c>
      <c r="N8" s="1">
        <v>33082</v>
      </c>
      <c r="O8" s="1">
        <v>25443</v>
      </c>
      <c r="P8" s="1">
        <v>58525</v>
      </c>
      <c r="Q8" s="1">
        <v>16541</v>
      </c>
      <c r="R8" s="1">
        <v>12845</v>
      </c>
      <c r="S8" s="1">
        <v>29386</v>
      </c>
      <c r="T8" s="1">
        <v>16541</v>
      </c>
      <c r="U8" s="1">
        <v>12598</v>
      </c>
      <c r="V8" s="1">
        <v>29139</v>
      </c>
      <c r="W8">
        <v>5</v>
      </c>
    </row>
    <row r="9" spans="1:23">
      <c r="A9" t="s">
        <v>323</v>
      </c>
      <c r="B9" s="1">
        <v>23634</v>
      </c>
      <c r="C9" s="1">
        <v>17443</v>
      </c>
      <c r="D9" s="1">
        <v>41077</v>
      </c>
      <c r="E9" s="3">
        <v>11817</v>
      </c>
      <c r="F9" s="1">
        <v>8688</v>
      </c>
      <c r="G9" s="3">
        <v>20505</v>
      </c>
      <c r="H9">
        <f t="shared" si="0"/>
        <v>21887</v>
      </c>
      <c r="M9" t="s">
        <v>791</v>
      </c>
      <c r="N9" s="1">
        <v>25814</v>
      </c>
      <c r="O9" s="1">
        <v>22913</v>
      </c>
      <c r="P9" s="1">
        <v>48727</v>
      </c>
      <c r="Q9" s="1">
        <v>12907</v>
      </c>
      <c r="R9" s="1">
        <v>11548</v>
      </c>
      <c r="S9" s="1">
        <v>24455</v>
      </c>
      <c r="T9" s="1">
        <v>12907</v>
      </c>
      <c r="U9" s="1">
        <v>11365</v>
      </c>
      <c r="V9" s="1">
        <v>24272</v>
      </c>
      <c r="W9">
        <v>6</v>
      </c>
    </row>
    <row r="10" spans="1:23">
      <c r="A10" t="s">
        <v>791</v>
      </c>
      <c r="B10" s="1">
        <v>23616</v>
      </c>
      <c r="C10" s="1">
        <v>20291</v>
      </c>
      <c r="D10" s="1">
        <v>43907</v>
      </c>
      <c r="E10" s="3">
        <v>11808</v>
      </c>
      <c r="F10" s="1">
        <v>10240</v>
      </c>
      <c r="G10" s="3">
        <v>22048</v>
      </c>
      <c r="H10">
        <f t="shared" si="0"/>
        <v>24455</v>
      </c>
      <c r="M10" t="s">
        <v>808</v>
      </c>
      <c r="N10" s="1">
        <v>28720</v>
      </c>
      <c r="O10" s="1">
        <v>19765</v>
      </c>
      <c r="P10" s="1">
        <v>48485</v>
      </c>
      <c r="Q10" s="1">
        <v>14360</v>
      </c>
      <c r="R10" s="1">
        <v>9583</v>
      </c>
      <c r="S10" s="1">
        <v>23943</v>
      </c>
      <c r="T10" s="1">
        <v>14360</v>
      </c>
      <c r="U10" s="1">
        <v>10182</v>
      </c>
      <c r="V10" s="1">
        <v>24542</v>
      </c>
      <c r="W10">
        <v>7</v>
      </c>
    </row>
    <row r="11" spans="1:23">
      <c r="A11" t="s">
        <v>327</v>
      </c>
      <c r="B11" s="1">
        <v>21990</v>
      </c>
      <c r="C11" s="1">
        <v>10704</v>
      </c>
      <c r="D11" s="1">
        <v>32694</v>
      </c>
      <c r="E11" s="3">
        <v>10995</v>
      </c>
      <c r="F11" s="1">
        <v>5407</v>
      </c>
      <c r="G11" s="3">
        <v>16402</v>
      </c>
      <c r="H11">
        <f t="shared" si="0"/>
        <v>17524</v>
      </c>
      <c r="M11" t="s">
        <v>324</v>
      </c>
      <c r="N11" s="1">
        <v>19408</v>
      </c>
      <c r="O11" s="1">
        <v>29067</v>
      </c>
      <c r="P11" s="1">
        <v>48475</v>
      </c>
      <c r="Q11" s="1">
        <v>9704</v>
      </c>
      <c r="R11" s="1">
        <v>16895</v>
      </c>
      <c r="S11" s="1">
        <v>26599</v>
      </c>
      <c r="T11" s="1">
        <v>9704</v>
      </c>
      <c r="U11" s="1">
        <v>12172</v>
      </c>
      <c r="V11" s="1">
        <v>21876</v>
      </c>
      <c r="W11">
        <v>8</v>
      </c>
    </row>
    <row r="12" spans="1:23">
      <c r="A12" t="s">
        <v>325</v>
      </c>
      <c r="B12" s="1">
        <v>21322</v>
      </c>
      <c r="C12" s="1">
        <v>10738</v>
      </c>
      <c r="D12" s="1">
        <v>32060</v>
      </c>
      <c r="E12" s="3">
        <v>10661</v>
      </c>
      <c r="F12" s="1">
        <v>5436</v>
      </c>
      <c r="G12" s="3">
        <v>16097</v>
      </c>
      <c r="H12">
        <f t="shared" si="0"/>
        <v>17390</v>
      </c>
      <c r="M12" t="s">
        <v>323</v>
      </c>
      <c r="N12" s="1">
        <v>25146</v>
      </c>
      <c r="O12" s="1">
        <v>18683</v>
      </c>
      <c r="P12" s="1">
        <v>43829</v>
      </c>
      <c r="Q12" s="1">
        <v>12573</v>
      </c>
      <c r="R12" s="1">
        <v>9314</v>
      </c>
      <c r="S12" s="1">
        <v>21887</v>
      </c>
      <c r="T12" s="1">
        <v>12573</v>
      </c>
      <c r="U12" s="1">
        <v>9369</v>
      </c>
      <c r="V12" s="1">
        <v>21942</v>
      </c>
      <c r="W12">
        <v>9</v>
      </c>
    </row>
    <row r="13" spans="1:23">
      <c r="A13" s="2" t="s">
        <v>326</v>
      </c>
      <c r="B13" s="3">
        <v>18964</v>
      </c>
      <c r="C13" s="3">
        <v>13097</v>
      </c>
      <c r="D13" s="3">
        <v>32061</v>
      </c>
      <c r="E13" s="3">
        <v>9482</v>
      </c>
      <c r="F13" s="3">
        <v>6364</v>
      </c>
      <c r="G13" s="3">
        <v>15846</v>
      </c>
      <c r="H13" s="2">
        <f t="shared" si="0"/>
        <v>17340</v>
      </c>
      <c r="M13" t="s">
        <v>328</v>
      </c>
      <c r="N13" s="1">
        <v>18910</v>
      </c>
      <c r="O13" s="1">
        <v>17418</v>
      </c>
      <c r="P13" s="1">
        <v>36328</v>
      </c>
      <c r="Q13" s="1">
        <v>9455</v>
      </c>
      <c r="R13" s="1">
        <v>8638</v>
      </c>
      <c r="S13" s="1">
        <v>18093</v>
      </c>
      <c r="T13" s="1">
        <v>9455</v>
      </c>
      <c r="U13" s="1">
        <v>8780</v>
      </c>
      <c r="V13" s="1">
        <v>18235</v>
      </c>
      <c r="W13">
        <v>10</v>
      </c>
    </row>
    <row r="14" spans="1:23">
      <c r="A14" t="s">
        <v>329</v>
      </c>
      <c r="B14" s="1">
        <v>18002</v>
      </c>
      <c r="C14" s="1">
        <v>11418</v>
      </c>
      <c r="D14" s="1">
        <v>29420</v>
      </c>
      <c r="E14" s="3">
        <v>9001</v>
      </c>
      <c r="F14" s="1">
        <v>5742</v>
      </c>
      <c r="G14" s="3">
        <v>14743</v>
      </c>
      <c r="H14">
        <f t="shared" si="0"/>
        <v>16378</v>
      </c>
      <c r="M14" t="s">
        <v>817</v>
      </c>
      <c r="N14" s="1">
        <v>4588</v>
      </c>
      <c r="O14" s="1">
        <v>31147</v>
      </c>
      <c r="P14" s="1">
        <v>35735</v>
      </c>
      <c r="Q14" s="1">
        <v>2294</v>
      </c>
      <c r="R14" s="1">
        <v>16529</v>
      </c>
      <c r="S14" s="1">
        <v>18823</v>
      </c>
      <c r="T14" s="1">
        <v>2294</v>
      </c>
      <c r="U14" s="1">
        <v>14618</v>
      </c>
      <c r="V14" s="1">
        <v>16912</v>
      </c>
      <c r="W14">
        <v>11</v>
      </c>
    </row>
    <row r="15" spans="1:23">
      <c r="A15" s="2" t="s">
        <v>324</v>
      </c>
      <c r="B15" s="3">
        <v>17596</v>
      </c>
      <c r="C15" s="3">
        <v>20977</v>
      </c>
      <c r="D15" s="3">
        <v>38573</v>
      </c>
      <c r="E15" s="3">
        <v>8798</v>
      </c>
      <c r="F15" s="3">
        <v>12108</v>
      </c>
      <c r="G15" s="3">
        <v>20906</v>
      </c>
      <c r="H15" s="2">
        <f t="shared" si="0"/>
        <v>26599</v>
      </c>
      <c r="M15" t="s">
        <v>326</v>
      </c>
      <c r="N15" s="1">
        <v>20238</v>
      </c>
      <c r="O15" s="1">
        <v>14897</v>
      </c>
      <c r="P15" s="1">
        <v>35135</v>
      </c>
      <c r="Q15" s="1">
        <v>10119</v>
      </c>
      <c r="R15" s="1">
        <v>7221</v>
      </c>
      <c r="S15" s="1">
        <v>17340</v>
      </c>
      <c r="T15" s="1">
        <v>10119</v>
      </c>
      <c r="U15" s="1">
        <v>7676</v>
      </c>
      <c r="V15" s="1">
        <v>17795</v>
      </c>
      <c r="W15">
        <v>12</v>
      </c>
    </row>
    <row r="16" spans="1:23">
      <c r="A16" t="s">
        <v>328</v>
      </c>
      <c r="B16" s="1">
        <v>17150</v>
      </c>
      <c r="C16" s="1">
        <v>13990</v>
      </c>
      <c r="D16" s="1">
        <v>31140</v>
      </c>
      <c r="E16" s="3">
        <v>8575</v>
      </c>
      <c r="F16" s="1">
        <v>6929</v>
      </c>
      <c r="G16" s="3">
        <v>15504</v>
      </c>
      <c r="H16">
        <f t="shared" si="0"/>
        <v>18093</v>
      </c>
      <c r="M16" t="s">
        <v>818</v>
      </c>
      <c r="N16" s="1">
        <v>7120</v>
      </c>
      <c r="O16" s="1">
        <v>27926</v>
      </c>
      <c r="P16" s="1">
        <v>35046</v>
      </c>
      <c r="Q16" s="1">
        <v>3560</v>
      </c>
      <c r="R16" s="1">
        <v>14468</v>
      </c>
      <c r="S16" s="1">
        <v>18028</v>
      </c>
      <c r="T16" s="1">
        <v>3560</v>
      </c>
      <c r="U16" s="1">
        <v>13458</v>
      </c>
      <c r="V16" s="1">
        <v>17018</v>
      </c>
      <c r="W16">
        <v>13</v>
      </c>
    </row>
    <row r="17" spans="1:23">
      <c r="A17" s="2" t="s">
        <v>330</v>
      </c>
      <c r="B17" s="3">
        <v>15430</v>
      </c>
      <c r="C17" s="3">
        <v>12548</v>
      </c>
      <c r="D17" s="3">
        <v>27978</v>
      </c>
      <c r="E17" s="3">
        <v>7715</v>
      </c>
      <c r="F17" s="3">
        <v>6095</v>
      </c>
      <c r="G17" s="3">
        <v>13810</v>
      </c>
      <c r="H17" s="2">
        <f t="shared" si="0"/>
        <v>15565</v>
      </c>
      <c r="M17" t="s">
        <v>327</v>
      </c>
      <c r="N17" s="1">
        <v>23276</v>
      </c>
      <c r="O17" s="1">
        <v>11652</v>
      </c>
      <c r="P17" s="1">
        <v>34928</v>
      </c>
      <c r="Q17" s="1">
        <v>11638</v>
      </c>
      <c r="R17" s="1">
        <v>5886</v>
      </c>
      <c r="S17" s="1">
        <v>17524</v>
      </c>
      <c r="T17" s="1">
        <v>11638</v>
      </c>
      <c r="U17" s="1">
        <v>5766</v>
      </c>
      <c r="V17" s="1">
        <v>17404</v>
      </c>
      <c r="W17">
        <v>14</v>
      </c>
    </row>
    <row r="18" spans="1:23">
      <c r="A18" t="s">
        <v>806</v>
      </c>
      <c r="B18" s="1">
        <v>14944</v>
      </c>
      <c r="C18" s="1">
        <v>7214</v>
      </c>
      <c r="D18" s="1">
        <v>22158</v>
      </c>
      <c r="E18" s="3">
        <v>7472</v>
      </c>
      <c r="F18" s="1">
        <v>3644</v>
      </c>
      <c r="G18" s="3">
        <v>11116</v>
      </c>
      <c r="H18">
        <f t="shared" si="0"/>
        <v>12180</v>
      </c>
      <c r="M18" t="s">
        <v>325</v>
      </c>
      <c r="N18" s="1">
        <v>23156</v>
      </c>
      <c r="O18" s="1">
        <v>11465</v>
      </c>
      <c r="P18" s="1">
        <v>34621</v>
      </c>
      <c r="Q18" s="1">
        <v>11578</v>
      </c>
      <c r="R18" s="1">
        <v>5812</v>
      </c>
      <c r="S18" s="1">
        <v>17390</v>
      </c>
      <c r="T18" s="1">
        <v>11578</v>
      </c>
      <c r="U18" s="1">
        <v>5653</v>
      </c>
      <c r="V18" s="1">
        <v>17231</v>
      </c>
      <c r="W18">
        <v>15</v>
      </c>
    </row>
    <row r="19" spans="1:23">
      <c r="A19" s="2" t="s">
        <v>332</v>
      </c>
      <c r="B19" s="3">
        <v>13874</v>
      </c>
      <c r="C19" s="3">
        <v>8155</v>
      </c>
      <c r="D19" s="3">
        <v>22029</v>
      </c>
      <c r="E19" s="3">
        <v>6937</v>
      </c>
      <c r="F19" s="3">
        <v>4103</v>
      </c>
      <c r="G19" s="3">
        <v>11040</v>
      </c>
      <c r="H19" s="2">
        <f t="shared" si="0"/>
        <v>11788</v>
      </c>
      <c r="M19" t="s">
        <v>329</v>
      </c>
      <c r="N19" s="1">
        <v>19740</v>
      </c>
      <c r="O19" s="1">
        <v>12987</v>
      </c>
      <c r="P19" s="1">
        <v>32727</v>
      </c>
      <c r="Q19" s="1">
        <v>9870</v>
      </c>
      <c r="R19" s="1">
        <v>6508</v>
      </c>
      <c r="S19" s="1">
        <v>16378</v>
      </c>
      <c r="T19" s="1">
        <v>9870</v>
      </c>
      <c r="U19" s="1">
        <v>6479</v>
      </c>
      <c r="V19" s="1">
        <v>16349</v>
      </c>
      <c r="W19">
        <v>16</v>
      </c>
    </row>
    <row r="20" spans="1:23">
      <c r="A20" t="s">
        <v>331</v>
      </c>
      <c r="B20" s="1">
        <v>13686</v>
      </c>
      <c r="C20" s="1">
        <v>8809</v>
      </c>
      <c r="D20" s="1">
        <v>22495</v>
      </c>
      <c r="E20" s="3">
        <v>6843</v>
      </c>
      <c r="F20" s="1">
        <v>4375</v>
      </c>
      <c r="G20" s="3">
        <v>11218</v>
      </c>
      <c r="H20">
        <f t="shared" si="0"/>
        <v>11663</v>
      </c>
      <c r="M20" t="s">
        <v>330</v>
      </c>
      <c r="N20" s="1">
        <v>17030</v>
      </c>
      <c r="O20" s="1">
        <v>14672</v>
      </c>
      <c r="P20" s="1">
        <v>31702</v>
      </c>
      <c r="Q20" s="1">
        <v>8515</v>
      </c>
      <c r="R20" s="1">
        <v>7050</v>
      </c>
      <c r="S20" s="1">
        <v>15565</v>
      </c>
      <c r="T20" s="1">
        <v>8515</v>
      </c>
      <c r="U20" s="1">
        <v>7622</v>
      </c>
      <c r="V20" s="1">
        <v>16137</v>
      </c>
      <c r="W20">
        <v>17</v>
      </c>
    </row>
    <row r="21" spans="1:23">
      <c r="A21" t="s">
        <v>832</v>
      </c>
      <c r="B21" s="1">
        <v>11410</v>
      </c>
      <c r="C21" s="1">
        <v>6887</v>
      </c>
      <c r="D21" s="1">
        <v>18297</v>
      </c>
      <c r="E21" s="3">
        <v>5705</v>
      </c>
      <c r="F21" s="1">
        <v>3306</v>
      </c>
      <c r="G21" s="3">
        <v>9011</v>
      </c>
      <c r="H21">
        <f t="shared" si="0"/>
        <v>10053</v>
      </c>
      <c r="M21" t="s">
        <v>806</v>
      </c>
      <c r="N21" s="1">
        <v>16408</v>
      </c>
      <c r="O21" s="1">
        <v>7884</v>
      </c>
      <c r="P21" s="1">
        <v>24292</v>
      </c>
      <c r="Q21" s="1">
        <v>8204</v>
      </c>
      <c r="R21" s="1">
        <v>3976</v>
      </c>
      <c r="S21" s="1">
        <v>12180</v>
      </c>
      <c r="T21" s="1">
        <v>8204</v>
      </c>
      <c r="U21" s="1">
        <v>3908</v>
      </c>
      <c r="V21" s="1">
        <v>12112</v>
      </c>
      <c r="W21">
        <v>18</v>
      </c>
    </row>
    <row r="22" spans="1:23">
      <c r="A22" t="s">
        <v>790</v>
      </c>
      <c r="B22" s="1">
        <v>11136</v>
      </c>
      <c r="C22" s="1">
        <v>8985</v>
      </c>
      <c r="D22" s="1">
        <v>20121</v>
      </c>
      <c r="E22" s="3">
        <v>5568</v>
      </c>
      <c r="F22" s="1">
        <v>4522</v>
      </c>
      <c r="G22" s="3">
        <v>10090</v>
      </c>
      <c r="H22">
        <f t="shared" si="0"/>
        <v>11088</v>
      </c>
      <c r="M22" t="s">
        <v>332</v>
      </c>
      <c r="N22" s="1">
        <v>14608</v>
      </c>
      <c r="O22" s="1">
        <v>8966</v>
      </c>
      <c r="P22" s="1">
        <v>23574</v>
      </c>
      <c r="Q22" s="1">
        <v>7304</v>
      </c>
      <c r="R22" s="1">
        <v>4484</v>
      </c>
      <c r="S22" s="1">
        <v>11788</v>
      </c>
      <c r="T22" s="1">
        <v>7304</v>
      </c>
      <c r="U22" s="1">
        <v>4482</v>
      </c>
      <c r="V22" s="1">
        <v>11786</v>
      </c>
      <c r="W22">
        <v>19</v>
      </c>
    </row>
    <row r="23" spans="1:23">
      <c r="A23" t="s">
        <v>810</v>
      </c>
      <c r="B23" s="1">
        <v>10686</v>
      </c>
      <c r="C23" s="1">
        <v>7379</v>
      </c>
      <c r="D23" s="1">
        <v>18065</v>
      </c>
      <c r="E23" s="3">
        <v>5343</v>
      </c>
      <c r="F23" s="1">
        <v>3683</v>
      </c>
      <c r="G23" s="3">
        <v>9026</v>
      </c>
      <c r="H23">
        <f t="shared" si="0"/>
        <v>9716</v>
      </c>
      <c r="M23" t="s">
        <v>331</v>
      </c>
      <c r="N23" s="1">
        <v>14118</v>
      </c>
      <c r="O23" s="1">
        <v>9226</v>
      </c>
      <c r="P23" s="1">
        <v>23344</v>
      </c>
      <c r="Q23" s="1">
        <v>7059</v>
      </c>
      <c r="R23" s="1">
        <v>4604</v>
      </c>
      <c r="S23" s="1">
        <v>11663</v>
      </c>
      <c r="T23" s="1">
        <v>7059</v>
      </c>
      <c r="U23" s="1">
        <v>4622</v>
      </c>
      <c r="V23" s="1">
        <v>11681</v>
      </c>
      <c r="W23">
        <v>20</v>
      </c>
    </row>
    <row r="24" spans="1:23">
      <c r="A24" t="s">
        <v>793</v>
      </c>
      <c r="B24" s="1">
        <v>9916</v>
      </c>
      <c r="C24" s="1">
        <v>6847</v>
      </c>
      <c r="D24" s="1">
        <v>16763</v>
      </c>
      <c r="E24" s="3">
        <v>4958</v>
      </c>
      <c r="F24" s="1">
        <v>3479</v>
      </c>
      <c r="G24" s="3">
        <v>8437</v>
      </c>
      <c r="H24">
        <f t="shared" si="0"/>
        <v>9087</v>
      </c>
      <c r="M24" t="s">
        <v>790</v>
      </c>
      <c r="N24" s="1">
        <v>12064</v>
      </c>
      <c r="O24" s="1">
        <v>10032</v>
      </c>
      <c r="P24" s="1">
        <v>22096</v>
      </c>
      <c r="Q24" s="1">
        <v>6032</v>
      </c>
      <c r="R24" s="1">
        <v>5056</v>
      </c>
      <c r="S24" s="1">
        <v>11088</v>
      </c>
      <c r="T24" s="1">
        <v>6032</v>
      </c>
      <c r="U24" s="1">
        <v>4976</v>
      </c>
      <c r="V24" s="1">
        <v>11008</v>
      </c>
      <c r="W24">
        <v>21</v>
      </c>
    </row>
    <row r="25" spans="1:23">
      <c r="A25" t="s">
        <v>812</v>
      </c>
      <c r="B25" s="1">
        <v>9630</v>
      </c>
      <c r="C25" s="1">
        <v>5806</v>
      </c>
      <c r="D25" s="1">
        <v>15436</v>
      </c>
      <c r="E25" s="3">
        <v>4815</v>
      </c>
      <c r="F25" s="1">
        <v>2903</v>
      </c>
      <c r="G25" s="3">
        <v>7718</v>
      </c>
      <c r="H25">
        <f t="shared" si="0"/>
        <v>8239</v>
      </c>
      <c r="M25" t="s">
        <v>832</v>
      </c>
      <c r="N25" s="1">
        <v>12434</v>
      </c>
      <c r="O25" s="1">
        <v>7919</v>
      </c>
      <c r="P25" s="1">
        <v>20353</v>
      </c>
      <c r="Q25" s="1">
        <v>6217</v>
      </c>
      <c r="R25" s="1">
        <v>3836</v>
      </c>
      <c r="S25" s="1">
        <v>10053</v>
      </c>
      <c r="T25" s="1">
        <v>6217</v>
      </c>
      <c r="U25" s="1">
        <v>4083</v>
      </c>
      <c r="V25" s="1">
        <v>10300</v>
      </c>
      <c r="W25">
        <v>22</v>
      </c>
    </row>
    <row r="26" spans="1:23">
      <c r="A26" t="s">
        <v>823</v>
      </c>
      <c r="B26" s="1">
        <v>9438</v>
      </c>
      <c r="C26" s="1">
        <v>6760</v>
      </c>
      <c r="D26" s="1">
        <v>16198</v>
      </c>
      <c r="E26" s="3">
        <v>4719</v>
      </c>
      <c r="F26" s="1">
        <v>3479</v>
      </c>
      <c r="G26" s="3">
        <v>8198</v>
      </c>
      <c r="H26">
        <f t="shared" si="0"/>
        <v>9195</v>
      </c>
      <c r="M26" t="s">
        <v>821</v>
      </c>
      <c r="N26" s="1">
        <v>10422</v>
      </c>
      <c r="O26" s="1">
        <v>9507</v>
      </c>
      <c r="P26" s="1">
        <v>19929</v>
      </c>
      <c r="Q26" s="1">
        <v>5211</v>
      </c>
      <c r="R26" s="1">
        <v>4993</v>
      </c>
      <c r="S26" s="1">
        <v>10204</v>
      </c>
      <c r="T26" s="1">
        <v>5211</v>
      </c>
      <c r="U26" s="1">
        <v>4514</v>
      </c>
      <c r="V26" s="1">
        <v>9725</v>
      </c>
      <c r="W26">
        <v>23</v>
      </c>
    </row>
    <row r="27" spans="1:23">
      <c r="A27" t="s">
        <v>788</v>
      </c>
      <c r="B27" s="1">
        <v>9372</v>
      </c>
      <c r="C27" s="1">
        <v>8631</v>
      </c>
      <c r="D27" s="1">
        <v>18003</v>
      </c>
      <c r="E27" s="3">
        <v>4686</v>
      </c>
      <c r="F27" s="1">
        <v>4087</v>
      </c>
      <c r="G27" s="3">
        <v>8773</v>
      </c>
      <c r="H27">
        <f t="shared" si="0"/>
        <v>9526</v>
      </c>
      <c r="M27" t="s">
        <v>788</v>
      </c>
      <c r="N27" s="1">
        <v>9860</v>
      </c>
      <c r="O27" s="1">
        <v>9651</v>
      </c>
      <c r="P27" s="1">
        <v>19511</v>
      </c>
      <c r="Q27" s="1">
        <v>4930</v>
      </c>
      <c r="R27" s="1">
        <v>4596</v>
      </c>
      <c r="S27" s="1">
        <v>9526</v>
      </c>
      <c r="T27" s="1">
        <v>4930</v>
      </c>
      <c r="U27" s="1">
        <v>5055</v>
      </c>
      <c r="V27" s="1">
        <v>9985</v>
      </c>
      <c r="W27">
        <v>24</v>
      </c>
    </row>
    <row r="28" spans="1:23">
      <c r="A28" t="s">
        <v>821</v>
      </c>
      <c r="B28" s="1">
        <v>9294</v>
      </c>
      <c r="C28" s="1">
        <v>7980</v>
      </c>
      <c r="D28" s="1">
        <v>17274</v>
      </c>
      <c r="E28" s="3">
        <v>4647</v>
      </c>
      <c r="F28" s="1">
        <v>4176</v>
      </c>
      <c r="G28" s="3">
        <v>8823</v>
      </c>
      <c r="H28">
        <f t="shared" si="0"/>
        <v>10204</v>
      </c>
      <c r="M28" t="s">
        <v>810</v>
      </c>
      <c r="N28" s="1">
        <v>11460</v>
      </c>
      <c r="O28" s="1">
        <v>7978</v>
      </c>
      <c r="P28" s="1">
        <v>19438</v>
      </c>
      <c r="Q28" s="1">
        <v>5730</v>
      </c>
      <c r="R28" s="1">
        <v>3986</v>
      </c>
      <c r="S28" s="1">
        <v>9716</v>
      </c>
      <c r="T28" s="1">
        <v>5730</v>
      </c>
      <c r="U28" s="1">
        <v>3992</v>
      </c>
      <c r="V28" s="1">
        <v>9722</v>
      </c>
      <c r="W28">
        <v>25</v>
      </c>
    </row>
    <row r="29" spans="1:23">
      <c r="A29" t="s">
        <v>811</v>
      </c>
      <c r="B29" s="1">
        <v>9260</v>
      </c>
      <c r="C29" s="1">
        <v>6541</v>
      </c>
      <c r="D29" s="1">
        <v>15801</v>
      </c>
      <c r="E29" s="3">
        <v>4630</v>
      </c>
      <c r="F29" s="1">
        <v>3257</v>
      </c>
      <c r="G29" s="3">
        <v>7887</v>
      </c>
      <c r="H29">
        <f t="shared" si="0"/>
        <v>8396</v>
      </c>
      <c r="M29" t="s">
        <v>804</v>
      </c>
      <c r="N29" s="1">
        <v>7548</v>
      </c>
      <c r="O29" s="1">
        <v>11359</v>
      </c>
      <c r="P29" s="1">
        <v>18907</v>
      </c>
      <c r="Q29" s="1">
        <v>3774</v>
      </c>
      <c r="R29" s="1">
        <v>5777</v>
      </c>
      <c r="S29" s="1">
        <v>9551</v>
      </c>
      <c r="T29" s="1">
        <v>3774</v>
      </c>
      <c r="U29" s="1">
        <v>5582</v>
      </c>
      <c r="V29" s="1">
        <v>9356</v>
      </c>
      <c r="W29">
        <v>26</v>
      </c>
    </row>
    <row r="30" spans="1:23">
      <c r="A30" t="s">
        <v>825</v>
      </c>
      <c r="B30" s="1">
        <v>8256</v>
      </c>
      <c r="C30" s="1">
        <v>6938</v>
      </c>
      <c r="D30" s="1">
        <v>15194</v>
      </c>
      <c r="E30" s="3">
        <v>4128</v>
      </c>
      <c r="F30" s="1">
        <v>3381</v>
      </c>
      <c r="G30" s="3">
        <v>7509</v>
      </c>
      <c r="H30">
        <f t="shared" si="0"/>
        <v>7870</v>
      </c>
      <c r="M30" t="s">
        <v>823</v>
      </c>
      <c r="N30" s="1">
        <v>10502</v>
      </c>
      <c r="O30" s="1">
        <v>7678</v>
      </c>
      <c r="P30" s="1">
        <v>18180</v>
      </c>
      <c r="Q30" s="1">
        <v>5251</v>
      </c>
      <c r="R30" s="1">
        <v>3944</v>
      </c>
      <c r="S30" s="1">
        <v>9195</v>
      </c>
      <c r="T30" s="1">
        <v>5251</v>
      </c>
      <c r="U30" s="1">
        <v>3734</v>
      </c>
      <c r="V30" s="1">
        <v>8985</v>
      </c>
      <c r="W30">
        <v>27</v>
      </c>
    </row>
    <row r="31" spans="1:23">
      <c r="A31" t="s">
        <v>789</v>
      </c>
      <c r="B31" s="1">
        <v>8196</v>
      </c>
      <c r="C31" s="1" t="s">
        <v>842</v>
      </c>
      <c r="D31" s="1" t="s">
        <v>743</v>
      </c>
      <c r="E31" s="3" t="s">
        <v>843</v>
      </c>
      <c r="F31" s="1">
        <v>3313</v>
      </c>
      <c r="G31" s="3">
        <v>7411</v>
      </c>
      <c r="H31">
        <f t="shared" si="0"/>
        <v>8422</v>
      </c>
      <c r="M31" t="s">
        <v>793</v>
      </c>
      <c r="N31" s="1">
        <v>10432</v>
      </c>
      <c r="O31" s="1">
        <v>7604</v>
      </c>
      <c r="P31" s="1">
        <v>18036</v>
      </c>
      <c r="Q31" s="1">
        <v>5216</v>
      </c>
      <c r="R31" s="1">
        <v>3871</v>
      </c>
      <c r="S31" s="1">
        <v>9087</v>
      </c>
      <c r="T31" s="1">
        <v>5216</v>
      </c>
      <c r="U31" s="1">
        <v>3733</v>
      </c>
      <c r="V31" s="1">
        <v>8949</v>
      </c>
      <c r="W31">
        <v>28</v>
      </c>
    </row>
    <row r="32" spans="1:23">
      <c r="A32" t="s">
        <v>795</v>
      </c>
      <c r="B32" s="1">
        <v>8114</v>
      </c>
      <c r="C32" s="1">
        <v>2961</v>
      </c>
      <c r="D32" s="1">
        <v>11075</v>
      </c>
      <c r="E32" s="3">
        <v>4057</v>
      </c>
      <c r="F32" s="1">
        <v>1526</v>
      </c>
      <c r="G32" s="3">
        <v>5583</v>
      </c>
      <c r="H32">
        <f t="shared" si="0"/>
        <v>6018</v>
      </c>
      <c r="M32" t="s">
        <v>811</v>
      </c>
      <c r="N32" s="1">
        <v>9664</v>
      </c>
      <c r="O32" s="1">
        <v>7161</v>
      </c>
      <c r="P32" s="1">
        <v>16825</v>
      </c>
      <c r="Q32" s="1">
        <v>4832</v>
      </c>
      <c r="R32" s="1">
        <v>3564</v>
      </c>
      <c r="S32" s="1">
        <v>8396</v>
      </c>
      <c r="T32" s="1">
        <v>4832</v>
      </c>
      <c r="U32" s="1">
        <v>3597</v>
      </c>
      <c r="V32" s="1">
        <v>8429</v>
      </c>
      <c r="W32">
        <v>29</v>
      </c>
    </row>
    <row r="33" spans="1:23">
      <c r="A33" t="s">
        <v>809</v>
      </c>
      <c r="B33" s="1">
        <v>7442</v>
      </c>
      <c r="C33" s="1">
        <v>5660</v>
      </c>
      <c r="D33" s="1">
        <v>13102</v>
      </c>
      <c r="E33" s="3">
        <v>3721</v>
      </c>
      <c r="F33" s="1">
        <v>2822</v>
      </c>
      <c r="G33" s="3">
        <v>6543</v>
      </c>
      <c r="H33">
        <f t="shared" si="0"/>
        <v>6877</v>
      </c>
      <c r="M33" t="s">
        <v>789</v>
      </c>
      <c r="N33" s="1">
        <v>9274</v>
      </c>
      <c r="O33" s="1">
        <v>7488</v>
      </c>
      <c r="P33" s="1">
        <v>16762</v>
      </c>
      <c r="Q33" s="1">
        <v>4637</v>
      </c>
      <c r="R33" s="1">
        <v>3785</v>
      </c>
      <c r="S33" s="1">
        <v>8422</v>
      </c>
      <c r="T33" s="1">
        <v>4637</v>
      </c>
      <c r="U33" s="1">
        <v>3703</v>
      </c>
      <c r="V33" s="1">
        <v>8340</v>
      </c>
      <c r="W33">
        <v>30</v>
      </c>
    </row>
    <row r="34" spans="1:23">
      <c r="A34" t="s">
        <v>804</v>
      </c>
      <c r="B34" s="1">
        <v>7312</v>
      </c>
      <c r="C34" s="1">
        <v>10781</v>
      </c>
      <c r="D34" s="1">
        <v>18093</v>
      </c>
      <c r="E34" s="3">
        <v>3656</v>
      </c>
      <c r="F34" s="1">
        <v>5483</v>
      </c>
      <c r="G34" s="3">
        <v>9139</v>
      </c>
      <c r="H34">
        <f t="shared" si="0"/>
        <v>9551</v>
      </c>
      <c r="M34" t="s">
        <v>812</v>
      </c>
      <c r="N34" s="1">
        <v>10132</v>
      </c>
      <c r="O34" s="1">
        <v>6360</v>
      </c>
      <c r="P34" s="1">
        <v>16492</v>
      </c>
      <c r="Q34" s="1">
        <v>5066</v>
      </c>
      <c r="R34" s="1">
        <v>3173</v>
      </c>
      <c r="S34" s="1">
        <v>8239</v>
      </c>
      <c r="T34" s="1">
        <v>5066</v>
      </c>
      <c r="U34" s="1">
        <v>3187</v>
      </c>
      <c r="V34" s="1">
        <v>8253</v>
      </c>
      <c r="W34">
        <v>31</v>
      </c>
    </row>
    <row r="35" spans="1:23">
      <c r="A35" t="s">
        <v>822</v>
      </c>
      <c r="B35" s="1">
        <v>7152</v>
      </c>
      <c r="C35" s="1">
        <v>4966</v>
      </c>
      <c r="D35" s="1">
        <v>12118</v>
      </c>
      <c r="E35" s="3">
        <v>3576</v>
      </c>
      <c r="F35" s="1">
        <v>2561</v>
      </c>
      <c r="G35" s="3">
        <v>6137</v>
      </c>
      <c r="H35">
        <f t="shared" si="0"/>
        <v>7409</v>
      </c>
      <c r="M35" t="s">
        <v>825</v>
      </c>
      <c r="N35" s="1">
        <v>8344</v>
      </c>
      <c r="O35" s="1">
        <v>7607</v>
      </c>
      <c r="P35" s="1">
        <v>15951</v>
      </c>
      <c r="Q35" s="1">
        <v>4172</v>
      </c>
      <c r="R35" s="1">
        <v>3698</v>
      </c>
      <c r="S35" s="1">
        <v>7870</v>
      </c>
      <c r="T35" s="1">
        <v>4172</v>
      </c>
      <c r="U35" s="1">
        <v>3909</v>
      </c>
      <c r="V35" s="1">
        <v>8081</v>
      </c>
      <c r="W35">
        <v>32</v>
      </c>
    </row>
    <row r="36" spans="1:23">
      <c r="A36" t="s">
        <v>816</v>
      </c>
      <c r="B36" s="1">
        <v>6870</v>
      </c>
      <c r="C36" s="1">
        <v>5370</v>
      </c>
      <c r="D36" s="1">
        <v>12240</v>
      </c>
      <c r="E36" s="3">
        <v>3435</v>
      </c>
      <c r="F36" s="1">
        <v>2684</v>
      </c>
      <c r="G36" s="3">
        <v>6119</v>
      </c>
      <c r="H36">
        <f t="shared" si="0"/>
        <v>7368</v>
      </c>
      <c r="M36" t="s">
        <v>816</v>
      </c>
      <c r="N36" s="1">
        <v>8230</v>
      </c>
      <c r="O36" s="1">
        <v>6504</v>
      </c>
      <c r="P36" s="1">
        <v>14734</v>
      </c>
      <c r="Q36" s="1">
        <v>4115</v>
      </c>
      <c r="R36" s="1">
        <v>3253</v>
      </c>
      <c r="S36" s="1">
        <v>7368</v>
      </c>
      <c r="T36" s="1">
        <v>4115</v>
      </c>
      <c r="U36" s="1">
        <v>3251</v>
      </c>
      <c r="V36" s="1">
        <v>7366</v>
      </c>
      <c r="W36">
        <v>33</v>
      </c>
    </row>
    <row r="37" spans="1:23">
      <c r="A37" t="s">
        <v>807</v>
      </c>
      <c r="B37" s="1">
        <v>6664</v>
      </c>
      <c r="C37" s="1">
        <v>4459</v>
      </c>
      <c r="D37" s="1">
        <v>11123</v>
      </c>
      <c r="E37" s="3">
        <v>3332</v>
      </c>
      <c r="F37" s="1">
        <v>2274</v>
      </c>
      <c r="G37" s="3">
        <v>5606</v>
      </c>
      <c r="H37">
        <f t="shared" si="0"/>
        <v>6122</v>
      </c>
      <c r="M37" t="s">
        <v>822</v>
      </c>
      <c r="N37" s="1">
        <v>8578</v>
      </c>
      <c r="O37" s="1">
        <v>6040</v>
      </c>
      <c r="P37" s="1">
        <v>14618</v>
      </c>
      <c r="Q37" s="1">
        <v>4289</v>
      </c>
      <c r="R37" s="1">
        <v>3120</v>
      </c>
      <c r="S37" s="1">
        <v>7409</v>
      </c>
      <c r="T37" s="1">
        <v>4289</v>
      </c>
      <c r="U37" s="1">
        <v>2920</v>
      </c>
      <c r="V37" s="1">
        <v>7209</v>
      </c>
      <c r="W37">
        <v>34</v>
      </c>
    </row>
    <row r="38" spans="1:23">
      <c r="A38" t="s">
        <v>805</v>
      </c>
      <c r="B38" s="1">
        <v>5182</v>
      </c>
      <c r="C38" s="1">
        <v>4545</v>
      </c>
      <c r="D38" s="1">
        <v>9727</v>
      </c>
      <c r="E38" s="3">
        <v>2591</v>
      </c>
      <c r="F38" s="1">
        <v>2287</v>
      </c>
      <c r="G38" s="3">
        <v>4878</v>
      </c>
      <c r="H38">
        <f t="shared" si="0"/>
        <v>5219</v>
      </c>
      <c r="M38" t="s">
        <v>809</v>
      </c>
      <c r="N38" s="1">
        <v>7756</v>
      </c>
      <c r="O38" s="1">
        <v>6001</v>
      </c>
      <c r="P38" s="1">
        <v>13757</v>
      </c>
      <c r="Q38" s="1">
        <v>3878</v>
      </c>
      <c r="R38" s="1">
        <v>2999</v>
      </c>
      <c r="S38" s="1">
        <v>6877</v>
      </c>
      <c r="T38" s="1">
        <v>3878</v>
      </c>
      <c r="U38" s="1">
        <v>3002</v>
      </c>
      <c r="V38" s="1">
        <v>6880</v>
      </c>
      <c r="W38">
        <v>35</v>
      </c>
    </row>
    <row r="39" spans="1:23">
      <c r="A39" s="2" t="s">
        <v>801</v>
      </c>
      <c r="B39" s="3">
        <v>5152</v>
      </c>
      <c r="C39" s="3">
        <v>4854</v>
      </c>
      <c r="D39" s="3">
        <v>10006</v>
      </c>
      <c r="E39" s="3">
        <v>2576</v>
      </c>
      <c r="F39" s="3">
        <v>2422</v>
      </c>
      <c r="G39" s="3">
        <v>4998</v>
      </c>
      <c r="H39" s="2">
        <f t="shared" si="0"/>
        <v>5367</v>
      </c>
      <c r="M39" t="s">
        <v>807</v>
      </c>
      <c r="N39" s="1">
        <v>7390</v>
      </c>
      <c r="O39" s="1">
        <v>4749</v>
      </c>
      <c r="P39" s="1">
        <v>12139</v>
      </c>
      <c r="Q39" s="1">
        <v>3695</v>
      </c>
      <c r="R39" s="1">
        <v>2427</v>
      </c>
      <c r="S39" s="1">
        <v>6122</v>
      </c>
      <c r="T39" s="1">
        <v>3695</v>
      </c>
      <c r="U39" s="1">
        <v>2322</v>
      </c>
      <c r="V39" s="1">
        <v>6017</v>
      </c>
      <c r="W39">
        <v>36</v>
      </c>
    </row>
    <row r="40" spans="1:23">
      <c r="A40" t="s">
        <v>826</v>
      </c>
      <c r="B40" s="1">
        <v>5080</v>
      </c>
      <c r="C40" s="1">
        <v>2465</v>
      </c>
      <c r="D40" s="1">
        <v>7545</v>
      </c>
      <c r="E40" s="3">
        <v>2540</v>
      </c>
      <c r="F40" s="1">
        <v>1231</v>
      </c>
      <c r="G40" s="3">
        <v>3771</v>
      </c>
      <c r="H40">
        <f t="shared" si="0"/>
        <v>3942</v>
      </c>
      <c r="M40" t="s">
        <v>795</v>
      </c>
      <c r="N40" s="1">
        <v>8714</v>
      </c>
      <c r="O40" s="1">
        <v>3198</v>
      </c>
      <c r="P40" s="1">
        <v>11912</v>
      </c>
      <c r="Q40" s="1">
        <v>4357</v>
      </c>
      <c r="R40" s="1">
        <v>1661</v>
      </c>
      <c r="S40" s="1">
        <v>6018</v>
      </c>
      <c r="T40" s="1">
        <v>4357</v>
      </c>
      <c r="U40" s="1">
        <v>1537</v>
      </c>
      <c r="V40" s="1">
        <v>5894</v>
      </c>
      <c r="W40">
        <v>37</v>
      </c>
    </row>
    <row r="41" spans="1:23">
      <c r="A41" t="s">
        <v>829</v>
      </c>
      <c r="B41" s="1">
        <v>4436</v>
      </c>
      <c r="C41" s="1">
        <v>2955</v>
      </c>
      <c r="D41" s="1">
        <v>7391</v>
      </c>
      <c r="E41" s="3">
        <v>2218</v>
      </c>
      <c r="F41" s="1">
        <v>1488</v>
      </c>
      <c r="G41" s="3">
        <v>3706</v>
      </c>
      <c r="H41">
        <f t="shared" si="0"/>
        <v>4037</v>
      </c>
      <c r="M41" t="s">
        <v>801</v>
      </c>
      <c r="N41" s="1">
        <v>5262</v>
      </c>
      <c r="O41" s="1">
        <v>5440</v>
      </c>
      <c r="P41" s="1">
        <v>10702</v>
      </c>
      <c r="Q41" s="1">
        <v>2631</v>
      </c>
      <c r="R41" s="1">
        <v>2736</v>
      </c>
      <c r="S41" s="1">
        <v>5367</v>
      </c>
      <c r="T41" s="1">
        <v>2631</v>
      </c>
      <c r="U41" s="1">
        <v>2704</v>
      </c>
      <c r="V41" s="1">
        <v>5335</v>
      </c>
      <c r="W41">
        <v>38</v>
      </c>
    </row>
    <row r="42" spans="1:23">
      <c r="A42" s="2" t="s">
        <v>796</v>
      </c>
      <c r="B42" s="3">
        <v>3954</v>
      </c>
      <c r="C42" s="3">
        <v>2607</v>
      </c>
      <c r="D42" s="3">
        <v>6561</v>
      </c>
      <c r="E42" s="3">
        <v>1977</v>
      </c>
      <c r="F42" s="3">
        <v>1319</v>
      </c>
      <c r="G42" s="3">
        <v>3296</v>
      </c>
      <c r="H42" s="2">
        <f t="shared" si="0"/>
        <v>3428</v>
      </c>
      <c r="M42" t="s">
        <v>805</v>
      </c>
      <c r="N42" s="1">
        <v>5398</v>
      </c>
      <c r="O42" s="1">
        <v>5000</v>
      </c>
      <c r="P42" s="1">
        <v>10398</v>
      </c>
      <c r="Q42" s="1">
        <v>2699</v>
      </c>
      <c r="R42" s="1">
        <v>2520</v>
      </c>
      <c r="S42" s="1">
        <v>5219</v>
      </c>
      <c r="T42" s="1">
        <v>2699</v>
      </c>
      <c r="U42" s="1">
        <v>2480</v>
      </c>
      <c r="V42" s="1">
        <v>5179</v>
      </c>
      <c r="W42">
        <v>39</v>
      </c>
    </row>
    <row r="43" spans="1:23">
      <c r="A43" t="s">
        <v>828</v>
      </c>
      <c r="B43" s="1">
        <v>3780</v>
      </c>
      <c r="C43" s="1">
        <v>3066</v>
      </c>
      <c r="D43" s="1">
        <v>6846</v>
      </c>
      <c r="E43" s="3">
        <v>1890</v>
      </c>
      <c r="F43" s="1">
        <v>1619</v>
      </c>
      <c r="G43" s="3">
        <v>3509</v>
      </c>
      <c r="H43">
        <f t="shared" si="0"/>
        <v>3819</v>
      </c>
      <c r="M43" t="s">
        <v>824</v>
      </c>
      <c r="N43" s="1">
        <v>3916</v>
      </c>
      <c r="O43" s="1">
        <v>4708</v>
      </c>
      <c r="P43" s="1">
        <v>8624</v>
      </c>
      <c r="Q43" s="1">
        <v>1958</v>
      </c>
      <c r="R43" s="1">
        <v>2369</v>
      </c>
      <c r="S43" s="1">
        <v>4327</v>
      </c>
      <c r="T43" s="1">
        <v>1958</v>
      </c>
      <c r="U43" s="1">
        <v>2339</v>
      </c>
      <c r="V43" s="1">
        <v>4297</v>
      </c>
      <c r="W43">
        <v>40</v>
      </c>
    </row>
    <row r="44" spans="1:23">
      <c r="A44" t="s">
        <v>824</v>
      </c>
      <c r="B44" s="1">
        <v>3644</v>
      </c>
      <c r="C44" s="1">
        <v>4199</v>
      </c>
      <c r="D44" s="1">
        <v>7843</v>
      </c>
      <c r="E44" s="3">
        <v>1822</v>
      </c>
      <c r="F44" s="1">
        <v>2135</v>
      </c>
      <c r="G44" s="3">
        <v>3957</v>
      </c>
      <c r="H44">
        <f t="shared" si="0"/>
        <v>4327</v>
      </c>
      <c r="M44" t="s">
        <v>829</v>
      </c>
      <c r="N44" s="1">
        <v>4640</v>
      </c>
      <c r="O44" s="1">
        <v>3431</v>
      </c>
      <c r="P44" s="1">
        <v>8071</v>
      </c>
      <c r="Q44" s="1">
        <v>2320</v>
      </c>
      <c r="R44" s="1">
        <v>1717</v>
      </c>
      <c r="S44" s="1">
        <v>4037</v>
      </c>
      <c r="T44" s="1">
        <v>2320</v>
      </c>
      <c r="U44" s="1">
        <v>1714</v>
      </c>
      <c r="V44" s="1">
        <v>4034</v>
      </c>
      <c r="W44">
        <v>41</v>
      </c>
    </row>
    <row r="45" spans="1:23">
      <c r="A45" t="s">
        <v>837</v>
      </c>
      <c r="B45" s="1">
        <v>3562</v>
      </c>
      <c r="C45" s="1">
        <v>1968</v>
      </c>
      <c r="D45" s="1">
        <v>5530</v>
      </c>
      <c r="E45" s="3">
        <v>1781</v>
      </c>
      <c r="F45">
        <v>971</v>
      </c>
      <c r="G45" s="3">
        <v>2752</v>
      </c>
      <c r="H45">
        <f t="shared" si="0"/>
        <v>2974</v>
      </c>
      <c r="M45" t="s">
        <v>826</v>
      </c>
      <c r="N45" s="1">
        <v>5202</v>
      </c>
      <c r="O45" s="1">
        <v>2696</v>
      </c>
      <c r="P45" s="1">
        <v>7898</v>
      </c>
      <c r="Q45" s="1">
        <v>2601</v>
      </c>
      <c r="R45" s="1">
        <v>1341</v>
      </c>
      <c r="S45" s="1">
        <v>3942</v>
      </c>
      <c r="T45" s="1">
        <v>2601</v>
      </c>
      <c r="U45" s="1">
        <v>1355</v>
      </c>
      <c r="V45" s="1">
        <v>3956</v>
      </c>
      <c r="W45">
        <v>42</v>
      </c>
    </row>
    <row r="46" spans="1:23">
      <c r="A46" t="s">
        <v>835</v>
      </c>
      <c r="B46" s="1">
        <v>3516</v>
      </c>
      <c r="C46" s="1">
        <v>1631</v>
      </c>
      <c r="D46" s="1">
        <v>5147</v>
      </c>
      <c r="E46" s="3">
        <v>1758</v>
      </c>
      <c r="F46">
        <v>835</v>
      </c>
      <c r="G46" s="3">
        <v>2593</v>
      </c>
      <c r="H46">
        <f t="shared" si="0"/>
        <v>2918</v>
      </c>
      <c r="M46" t="s">
        <v>828</v>
      </c>
      <c r="N46" s="1">
        <v>4012</v>
      </c>
      <c r="O46" s="1">
        <v>3471</v>
      </c>
      <c r="P46" s="1">
        <v>7483</v>
      </c>
      <c r="Q46" s="1">
        <v>2006</v>
      </c>
      <c r="R46" s="1">
        <v>1813</v>
      </c>
      <c r="S46" s="1">
        <v>3819</v>
      </c>
      <c r="T46" s="1">
        <v>2006</v>
      </c>
      <c r="U46" s="1">
        <v>1658</v>
      </c>
      <c r="V46" s="1">
        <v>3664</v>
      </c>
      <c r="W46">
        <v>43</v>
      </c>
    </row>
    <row r="47" spans="1:23">
      <c r="A47" t="s">
        <v>818</v>
      </c>
      <c r="B47" s="1">
        <v>3498</v>
      </c>
      <c r="C47" s="1">
        <v>14271</v>
      </c>
      <c r="D47" s="1">
        <v>17769</v>
      </c>
      <c r="E47" s="3">
        <v>1749</v>
      </c>
      <c r="F47" s="1">
        <v>7271</v>
      </c>
      <c r="G47" s="3">
        <v>9020</v>
      </c>
      <c r="H47">
        <f t="shared" si="0"/>
        <v>18028</v>
      </c>
      <c r="M47" t="s">
        <v>800</v>
      </c>
      <c r="N47" s="1">
        <v>3458</v>
      </c>
      <c r="O47" s="1">
        <v>3505</v>
      </c>
      <c r="P47" s="1">
        <v>6963</v>
      </c>
      <c r="Q47" s="1">
        <v>1729</v>
      </c>
      <c r="R47" s="1">
        <v>1743</v>
      </c>
      <c r="S47" s="1">
        <v>3472</v>
      </c>
      <c r="T47" s="1">
        <v>1729</v>
      </c>
      <c r="U47" s="1">
        <v>1762</v>
      </c>
      <c r="V47" s="1">
        <v>3491</v>
      </c>
      <c r="W47">
        <v>44</v>
      </c>
    </row>
    <row r="48" spans="1:23">
      <c r="A48" t="s">
        <v>836</v>
      </c>
      <c r="B48" s="1">
        <v>3354</v>
      </c>
      <c r="C48" s="1">
        <v>1676</v>
      </c>
      <c r="D48" s="1">
        <v>5030</v>
      </c>
      <c r="E48" s="3">
        <v>1677</v>
      </c>
      <c r="F48">
        <v>835</v>
      </c>
      <c r="G48" s="3">
        <v>2512</v>
      </c>
      <c r="H48">
        <f t="shared" si="0"/>
        <v>2793</v>
      </c>
      <c r="M48" t="s">
        <v>796</v>
      </c>
      <c r="N48" s="1">
        <v>4002</v>
      </c>
      <c r="O48" s="1">
        <v>2819</v>
      </c>
      <c r="P48" s="1">
        <v>6821</v>
      </c>
      <c r="Q48" s="1">
        <v>2001</v>
      </c>
      <c r="R48" s="1">
        <v>1427</v>
      </c>
      <c r="S48" s="1">
        <v>3428</v>
      </c>
      <c r="T48" s="1">
        <v>2001</v>
      </c>
      <c r="U48" s="1">
        <v>1392</v>
      </c>
      <c r="V48" s="1">
        <v>3393</v>
      </c>
      <c r="W48">
        <v>45</v>
      </c>
    </row>
    <row r="49" spans="1:23">
      <c r="A49" t="s">
        <v>800</v>
      </c>
      <c r="B49" s="1">
        <v>3322</v>
      </c>
      <c r="C49" s="1">
        <v>2996</v>
      </c>
      <c r="D49" s="1">
        <v>6318</v>
      </c>
      <c r="E49" s="3">
        <v>1661</v>
      </c>
      <c r="F49" s="1">
        <v>1489</v>
      </c>
      <c r="G49" s="3">
        <v>3150</v>
      </c>
      <c r="H49">
        <f t="shared" si="0"/>
        <v>3472</v>
      </c>
      <c r="M49" t="s">
        <v>814</v>
      </c>
      <c r="N49" s="1">
        <v>3320</v>
      </c>
      <c r="O49" s="1">
        <v>2926</v>
      </c>
      <c r="P49" s="1">
        <v>6246</v>
      </c>
      <c r="Q49" s="1">
        <v>1660</v>
      </c>
      <c r="R49" s="1">
        <v>1471</v>
      </c>
      <c r="S49" s="1">
        <v>3131</v>
      </c>
      <c r="T49" s="1">
        <v>1660</v>
      </c>
      <c r="U49" s="1">
        <v>1455</v>
      </c>
      <c r="V49" s="1">
        <v>3115</v>
      </c>
      <c r="W49">
        <v>46</v>
      </c>
    </row>
    <row r="50" spans="1:23">
      <c r="A50" t="s">
        <v>794</v>
      </c>
      <c r="B50" s="1">
        <v>3314</v>
      </c>
      <c r="C50" s="1">
        <v>2234</v>
      </c>
      <c r="D50" s="1">
        <v>5548</v>
      </c>
      <c r="E50" s="3">
        <v>1657</v>
      </c>
      <c r="F50" s="1">
        <v>1143</v>
      </c>
      <c r="G50" s="3">
        <v>2800</v>
      </c>
      <c r="H50">
        <f t="shared" si="0"/>
        <v>3142</v>
      </c>
      <c r="M50" t="s">
        <v>794</v>
      </c>
      <c r="N50" s="1">
        <v>3682</v>
      </c>
      <c r="O50" s="1">
        <v>2547</v>
      </c>
      <c r="P50" s="1">
        <v>6229</v>
      </c>
      <c r="Q50" s="1">
        <v>1841</v>
      </c>
      <c r="R50" s="1">
        <v>1301</v>
      </c>
      <c r="S50" s="1">
        <v>3142</v>
      </c>
      <c r="T50" s="1">
        <v>1841</v>
      </c>
      <c r="U50" s="1">
        <v>1246</v>
      </c>
      <c r="V50" s="1">
        <v>3087</v>
      </c>
      <c r="W50">
        <v>47</v>
      </c>
    </row>
    <row r="51" spans="1:23">
      <c r="A51" t="s">
        <v>817</v>
      </c>
      <c r="B51" s="1">
        <v>3298</v>
      </c>
      <c r="C51" s="1">
        <v>15205</v>
      </c>
      <c r="D51" s="1">
        <v>18503</v>
      </c>
      <c r="E51" s="3">
        <v>1649</v>
      </c>
      <c r="F51" s="1">
        <v>7708</v>
      </c>
      <c r="G51" s="3">
        <v>9357</v>
      </c>
      <c r="H51">
        <f t="shared" si="0"/>
        <v>18823</v>
      </c>
      <c r="M51" t="s">
        <v>802</v>
      </c>
      <c r="N51" s="1">
        <v>3148</v>
      </c>
      <c r="O51" s="1">
        <v>2867</v>
      </c>
      <c r="P51" s="1">
        <v>6015</v>
      </c>
      <c r="Q51" s="1">
        <v>1574</v>
      </c>
      <c r="R51" s="1">
        <v>1449</v>
      </c>
      <c r="S51" s="1">
        <v>3023</v>
      </c>
      <c r="T51" s="1">
        <v>1574</v>
      </c>
      <c r="U51" s="1">
        <v>1418</v>
      </c>
      <c r="V51" s="1">
        <v>2992</v>
      </c>
      <c r="W51">
        <v>48</v>
      </c>
    </row>
    <row r="52" spans="1:23">
      <c r="A52" t="s">
        <v>814</v>
      </c>
      <c r="B52" s="1">
        <v>3160</v>
      </c>
      <c r="C52" s="1">
        <v>2438</v>
      </c>
      <c r="D52" s="1">
        <v>5598</v>
      </c>
      <c r="E52" s="3">
        <v>1580</v>
      </c>
      <c r="F52" s="1">
        <v>1219</v>
      </c>
      <c r="G52" s="3">
        <v>2799</v>
      </c>
      <c r="H52">
        <f t="shared" si="0"/>
        <v>3131</v>
      </c>
      <c r="M52" t="s">
        <v>837</v>
      </c>
      <c r="N52" s="1">
        <v>3828</v>
      </c>
      <c r="O52" s="1">
        <v>2163</v>
      </c>
      <c r="P52" s="1">
        <v>5991</v>
      </c>
      <c r="Q52" s="1">
        <v>1914</v>
      </c>
      <c r="R52" s="1">
        <v>1060</v>
      </c>
      <c r="S52" s="1">
        <v>2974</v>
      </c>
      <c r="T52" s="1">
        <v>1914</v>
      </c>
      <c r="U52" s="1">
        <v>1103</v>
      </c>
      <c r="V52" s="1">
        <v>3017</v>
      </c>
      <c r="W52">
        <v>49</v>
      </c>
    </row>
    <row r="53" spans="1:23">
      <c r="A53" t="s">
        <v>797</v>
      </c>
      <c r="B53" s="1">
        <v>3006</v>
      </c>
      <c r="C53" s="1">
        <v>1488</v>
      </c>
      <c r="D53" s="1">
        <v>4494</v>
      </c>
      <c r="E53" s="3">
        <v>1503</v>
      </c>
      <c r="F53">
        <v>752</v>
      </c>
      <c r="G53" s="3">
        <v>2255</v>
      </c>
      <c r="H53">
        <f t="shared" si="0"/>
        <v>2520</v>
      </c>
      <c r="M53" t="s">
        <v>787</v>
      </c>
      <c r="N53" s="1">
        <v>2654</v>
      </c>
      <c r="O53" s="1">
        <v>3228</v>
      </c>
      <c r="P53" s="1">
        <v>5882</v>
      </c>
      <c r="Q53" s="1">
        <v>1327</v>
      </c>
      <c r="R53" s="1">
        <v>1628</v>
      </c>
      <c r="S53" s="1">
        <v>2955</v>
      </c>
      <c r="T53" s="1">
        <v>1327</v>
      </c>
      <c r="U53" s="1">
        <v>1600</v>
      </c>
      <c r="V53" s="1">
        <v>2927</v>
      </c>
      <c r="W53">
        <v>50</v>
      </c>
    </row>
    <row r="54" spans="1:23">
      <c r="A54" t="s">
        <v>798</v>
      </c>
      <c r="B54" s="1">
        <v>2978</v>
      </c>
      <c r="C54" s="1">
        <v>2402</v>
      </c>
      <c r="D54" s="1">
        <v>5380</v>
      </c>
      <c r="E54" s="3">
        <v>1489</v>
      </c>
      <c r="F54" s="1">
        <v>1216</v>
      </c>
      <c r="G54" s="3">
        <v>2705</v>
      </c>
      <c r="H54">
        <f t="shared" si="0"/>
        <v>2935</v>
      </c>
      <c r="M54" t="s">
        <v>798</v>
      </c>
      <c r="N54" s="1">
        <v>3140</v>
      </c>
      <c r="O54" s="1">
        <v>2693</v>
      </c>
      <c r="P54" s="1">
        <v>5833</v>
      </c>
      <c r="Q54" s="1">
        <v>1570</v>
      </c>
      <c r="R54" s="1">
        <v>1365</v>
      </c>
      <c r="S54" s="1">
        <v>2935</v>
      </c>
      <c r="T54" s="1">
        <v>1570</v>
      </c>
      <c r="U54" s="1">
        <v>1328</v>
      </c>
      <c r="V54" s="1">
        <v>2898</v>
      </c>
      <c r="W54">
        <v>51</v>
      </c>
    </row>
    <row r="55" spans="1:23">
      <c r="A55" t="s">
        <v>802</v>
      </c>
      <c r="B55" s="1">
        <v>2792</v>
      </c>
      <c r="C55" s="1">
        <v>2562</v>
      </c>
      <c r="D55" s="1">
        <v>5354</v>
      </c>
      <c r="E55" s="3">
        <v>1396</v>
      </c>
      <c r="F55" s="1">
        <v>1296</v>
      </c>
      <c r="G55" s="3">
        <v>2692</v>
      </c>
      <c r="H55">
        <f t="shared" si="0"/>
        <v>3023</v>
      </c>
      <c r="M55" t="s">
        <v>835</v>
      </c>
      <c r="N55" s="1">
        <v>3978</v>
      </c>
      <c r="O55" s="1">
        <v>1816</v>
      </c>
      <c r="P55" s="1">
        <v>5794</v>
      </c>
      <c r="Q55" s="1">
        <v>1989</v>
      </c>
      <c r="R55">
        <v>929</v>
      </c>
      <c r="S55" s="1">
        <v>2918</v>
      </c>
      <c r="T55" s="1">
        <v>1989</v>
      </c>
      <c r="U55">
        <v>887</v>
      </c>
      <c r="V55" s="1">
        <v>2876</v>
      </c>
      <c r="W55">
        <v>52</v>
      </c>
    </row>
    <row r="56" spans="1:23">
      <c r="A56" t="s">
        <v>839</v>
      </c>
      <c r="B56" s="1">
        <v>2772</v>
      </c>
      <c r="C56" s="1">
        <v>1819</v>
      </c>
      <c r="D56" s="1">
        <v>4591</v>
      </c>
      <c r="E56" s="3">
        <v>1386</v>
      </c>
      <c r="F56">
        <v>893</v>
      </c>
      <c r="G56" s="3">
        <v>2279</v>
      </c>
      <c r="H56">
        <f t="shared" si="0"/>
        <v>2562</v>
      </c>
      <c r="M56" t="s">
        <v>803</v>
      </c>
      <c r="N56" s="1">
        <v>2516</v>
      </c>
      <c r="O56" s="1">
        <v>3062</v>
      </c>
      <c r="P56" s="1">
        <v>5578</v>
      </c>
      <c r="Q56" s="1">
        <v>1258</v>
      </c>
      <c r="R56" s="1">
        <v>1571</v>
      </c>
      <c r="S56" s="1">
        <v>2829</v>
      </c>
      <c r="T56" s="1">
        <v>1258</v>
      </c>
      <c r="U56" s="1">
        <v>1491</v>
      </c>
      <c r="V56" s="1">
        <v>2749</v>
      </c>
      <c r="W56">
        <v>53</v>
      </c>
    </row>
    <row r="57" spans="1:23">
      <c r="A57" t="s">
        <v>787</v>
      </c>
      <c r="B57" s="1">
        <v>2486</v>
      </c>
      <c r="C57" s="1">
        <v>2826</v>
      </c>
      <c r="D57" s="1">
        <v>5312</v>
      </c>
      <c r="E57" s="3">
        <v>1243</v>
      </c>
      <c r="F57" s="1">
        <v>1420</v>
      </c>
      <c r="G57" s="3">
        <v>2663</v>
      </c>
      <c r="H57">
        <f t="shared" si="0"/>
        <v>2955</v>
      </c>
      <c r="M57" t="s">
        <v>836</v>
      </c>
      <c r="N57" s="1">
        <v>3640</v>
      </c>
      <c r="O57" s="1">
        <v>1935</v>
      </c>
      <c r="P57" s="1">
        <v>5575</v>
      </c>
      <c r="Q57" s="1">
        <v>1820</v>
      </c>
      <c r="R57">
        <v>973</v>
      </c>
      <c r="S57" s="1">
        <v>2793</v>
      </c>
      <c r="T57" s="1">
        <v>1820</v>
      </c>
      <c r="U57">
        <v>962</v>
      </c>
      <c r="V57" s="1">
        <v>2782</v>
      </c>
      <c r="W57">
        <v>54</v>
      </c>
    </row>
    <row r="58" spans="1:23">
      <c r="A58" t="s">
        <v>833</v>
      </c>
      <c r="B58" s="1">
        <v>2482</v>
      </c>
      <c r="C58" s="1">
        <v>2254</v>
      </c>
      <c r="D58" s="1">
        <v>4736</v>
      </c>
      <c r="E58" s="3">
        <v>1241</v>
      </c>
      <c r="F58" s="1">
        <v>1137</v>
      </c>
      <c r="G58" s="3">
        <v>2378</v>
      </c>
      <c r="H58">
        <f t="shared" si="0"/>
        <v>2694</v>
      </c>
      <c r="M58" t="s">
        <v>418</v>
      </c>
      <c r="N58" s="1">
        <v>2798</v>
      </c>
      <c r="O58" s="1">
        <v>2640</v>
      </c>
      <c r="P58" s="1">
        <v>5438</v>
      </c>
      <c r="Q58" s="1">
        <v>1399</v>
      </c>
      <c r="R58" s="1">
        <v>1340</v>
      </c>
      <c r="S58" s="1">
        <v>2739</v>
      </c>
      <c r="T58" s="1">
        <v>1399</v>
      </c>
      <c r="U58" s="1">
        <v>1300</v>
      </c>
      <c r="V58" s="1">
        <v>2699</v>
      </c>
      <c r="W58">
        <v>55</v>
      </c>
    </row>
    <row r="59" spans="1:23">
      <c r="A59" s="2" t="s">
        <v>418</v>
      </c>
      <c r="B59" s="3">
        <v>2328</v>
      </c>
      <c r="C59" s="3">
        <v>1944</v>
      </c>
      <c r="D59" s="3">
        <v>4272</v>
      </c>
      <c r="E59" s="3">
        <v>1164</v>
      </c>
      <c r="F59" s="3">
        <v>1006</v>
      </c>
      <c r="G59" s="3">
        <v>2170</v>
      </c>
      <c r="H59" s="2">
        <f t="shared" si="0"/>
        <v>2739</v>
      </c>
      <c r="M59" t="s">
        <v>838</v>
      </c>
      <c r="N59" s="1">
        <v>1886</v>
      </c>
      <c r="O59" s="1">
        <v>3476</v>
      </c>
      <c r="P59" s="1">
        <v>5362</v>
      </c>
      <c r="Q59">
        <v>943</v>
      </c>
      <c r="R59" s="1">
        <v>1738</v>
      </c>
      <c r="S59" s="1">
        <v>2681</v>
      </c>
      <c r="T59">
        <v>943</v>
      </c>
      <c r="U59" s="1">
        <v>1738</v>
      </c>
      <c r="V59" s="1">
        <v>2681</v>
      </c>
      <c r="W59">
        <v>56</v>
      </c>
    </row>
    <row r="60" spans="1:23">
      <c r="A60" t="s">
        <v>803</v>
      </c>
      <c r="B60" s="1">
        <v>2320</v>
      </c>
      <c r="C60" s="1">
        <v>2652</v>
      </c>
      <c r="D60" s="1">
        <v>4972</v>
      </c>
      <c r="E60" s="3">
        <v>1160</v>
      </c>
      <c r="F60" s="1">
        <v>1366</v>
      </c>
      <c r="G60" s="3">
        <v>2526</v>
      </c>
      <c r="H60">
        <f t="shared" si="0"/>
        <v>2829</v>
      </c>
      <c r="M60" t="s">
        <v>833</v>
      </c>
      <c r="N60" s="1">
        <v>2666</v>
      </c>
      <c r="O60" s="1">
        <v>2687</v>
      </c>
      <c r="P60" s="1">
        <v>5353</v>
      </c>
      <c r="Q60" s="1">
        <v>1333</v>
      </c>
      <c r="R60" s="1">
        <v>1361</v>
      </c>
      <c r="S60" s="1">
        <v>2694</v>
      </c>
      <c r="T60" s="1">
        <v>1333</v>
      </c>
      <c r="U60" s="1">
        <v>1326</v>
      </c>
      <c r="V60" s="1">
        <v>2659</v>
      </c>
      <c r="W60">
        <v>57</v>
      </c>
    </row>
    <row r="61" spans="1:23">
      <c r="A61" t="s">
        <v>827</v>
      </c>
      <c r="B61" s="1">
        <v>2024</v>
      </c>
      <c r="C61" s="1">
        <v>1856</v>
      </c>
      <c r="D61" s="1">
        <v>3880</v>
      </c>
      <c r="E61" s="3">
        <v>1012</v>
      </c>
      <c r="F61">
        <v>976</v>
      </c>
      <c r="G61" s="3">
        <v>1988</v>
      </c>
      <c r="H61">
        <f t="shared" si="0"/>
        <v>2244</v>
      </c>
      <c r="M61" t="s">
        <v>839</v>
      </c>
      <c r="N61" s="1">
        <v>3280</v>
      </c>
      <c r="O61" s="1">
        <v>1850</v>
      </c>
      <c r="P61" s="1">
        <v>5130</v>
      </c>
      <c r="Q61" s="1">
        <v>1640</v>
      </c>
      <c r="R61">
        <v>922</v>
      </c>
      <c r="S61" s="1">
        <v>2562</v>
      </c>
      <c r="T61" s="1">
        <v>1640</v>
      </c>
      <c r="U61">
        <v>928</v>
      </c>
      <c r="V61" s="1">
        <v>2568</v>
      </c>
      <c r="W61">
        <v>58</v>
      </c>
    </row>
    <row r="62" spans="1:23">
      <c r="A62" t="s">
        <v>799</v>
      </c>
      <c r="B62" s="1">
        <v>1820</v>
      </c>
      <c r="C62" s="1">
        <v>1607</v>
      </c>
      <c r="D62" s="1">
        <v>3427</v>
      </c>
      <c r="E62" s="2">
        <v>910</v>
      </c>
      <c r="F62">
        <v>818</v>
      </c>
      <c r="G62" s="3">
        <v>1728</v>
      </c>
      <c r="H62">
        <f t="shared" si="0"/>
        <v>1849</v>
      </c>
      <c r="M62" t="s">
        <v>797</v>
      </c>
      <c r="N62" s="1">
        <v>3206</v>
      </c>
      <c r="O62" s="1">
        <v>1815</v>
      </c>
      <c r="P62" s="1">
        <v>5021</v>
      </c>
      <c r="Q62" s="1">
        <v>1603</v>
      </c>
      <c r="R62">
        <v>917</v>
      </c>
      <c r="S62" s="1">
        <v>2520</v>
      </c>
      <c r="T62" s="1">
        <v>1603</v>
      </c>
      <c r="U62">
        <v>898</v>
      </c>
      <c r="V62" s="1">
        <v>2501</v>
      </c>
      <c r="W62">
        <v>59</v>
      </c>
    </row>
    <row r="63" spans="1:23">
      <c r="A63" t="s">
        <v>834</v>
      </c>
      <c r="B63" s="1">
        <v>1792</v>
      </c>
      <c r="C63" s="1">
        <v>1177</v>
      </c>
      <c r="D63" s="1">
        <v>2969</v>
      </c>
      <c r="E63" s="2">
        <v>896</v>
      </c>
      <c r="F63">
        <v>617</v>
      </c>
      <c r="G63" s="3">
        <v>1513</v>
      </c>
      <c r="H63">
        <f t="shared" si="0"/>
        <v>1740</v>
      </c>
      <c r="M63" t="s">
        <v>827</v>
      </c>
      <c r="N63" s="1">
        <v>2214</v>
      </c>
      <c r="O63" s="1">
        <v>2157</v>
      </c>
      <c r="P63" s="1">
        <v>4371</v>
      </c>
      <c r="Q63" s="1">
        <v>1107</v>
      </c>
      <c r="R63" s="1">
        <v>1137</v>
      </c>
      <c r="S63" s="1">
        <v>2244</v>
      </c>
      <c r="T63" s="1">
        <v>1107</v>
      </c>
      <c r="U63" s="1">
        <v>1020</v>
      </c>
      <c r="V63" s="1">
        <v>2127</v>
      </c>
      <c r="W63">
        <v>60</v>
      </c>
    </row>
    <row r="64" spans="1:23">
      <c r="A64" t="s">
        <v>815</v>
      </c>
      <c r="B64" s="1">
        <v>1754</v>
      </c>
      <c r="C64">
        <v>722</v>
      </c>
      <c r="D64" s="1">
        <v>2476</v>
      </c>
      <c r="E64" s="2">
        <v>877</v>
      </c>
      <c r="F64">
        <v>378</v>
      </c>
      <c r="G64" s="3">
        <v>1255</v>
      </c>
      <c r="H64">
        <f t="shared" si="0"/>
        <v>1496</v>
      </c>
      <c r="M64" t="s">
        <v>799</v>
      </c>
      <c r="N64" s="1">
        <v>1940</v>
      </c>
      <c r="O64" s="1">
        <v>1741</v>
      </c>
      <c r="P64" s="1">
        <v>3681</v>
      </c>
      <c r="Q64">
        <v>970</v>
      </c>
      <c r="R64">
        <v>879</v>
      </c>
      <c r="S64" s="1">
        <v>1849</v>
      </c>
      <c r="T64">
        <v>970</v>
      </c>
      <c r="U64">
        <v>862</v>
      </c>
      <c r="V64" s="1">
        <v>1832</v>
      </c>
      <c r="W64">
        <v>61</v>
      </c>
    </row>
    <row r="65" spans="1:23">
      <c r="A65" t="s">
        <v>838</v>
      </c>
      <c r="B65" s="1">
        <v>1570</v>
      </c>
      <c r="C65" s="1">
        <v>2435</v>
      </c>
      <c r="D65" s="1">
        <v>4005</v>
      </c>
      <c r="E65" s="2">
        <v>785</v>
      </c>
      <c r="F65" s="1">
        <v>1240</v>
      </c>
      <c r="G65" s="3">
        <v>2025</v>
      </c>
      <c r="H65">
        <f t="shared" si="0"/>
        <v>2681</v>
      </c>
      <c r="M65" t="s">
        <v>834</v>
      </c>
      <c r="N65" s="1">
        <v>2018</v>
      </c>
      <c r="O65" s="1">
        <v>1404</v>
      </c>
      <c r="P65" s="1">
        <v>3422</v>
      </c>
      <c r="Q65" s="1">
        <v>1009</v>
      </c>
      <c r="R65">
        <v>731</v>
      </c>
      <c r="S65" s="1">
        <v>1740</v>
      </c>
      <c r="T65" s="1">
        <v>1009</v>
      </c>
      <c r="U65">
        <v>673</v>
      </c>
      <c r="V65" s="1">
        <v>1682</v>
      </c>
      <c r="W65">
        <v>62</v>
      </c>
    </row>
    <row r="66" spans="1:23">
      <c r="A66" t="s">
        <v>830</v>
      </c>
      <c r="B66" s="1">
        <v>1550</v>
      </c>
      <c r="C66" s="1">
        <v>1275</v>
      </c>
      <c r="D66" s="1">
        <v>2825</v>
      </c>
      <c r="E66" s="2">
        <v>775</v>
      </c>
      <c r="F66">
        <v>641</v>
      </c>
      <c r="G66" s="3">
        <v>1416</v>
      </c>
      <c r="H66">
        <f t="shared" si="0"/>
        <v>1652</v>
      </c>
      <c r="M66" t="s">
        <v>830</v>
      </c>
      <c r="N66" s="1">
        <v>1712</v>
      </c>
      <c r="O66" s="1">
        <v>1567</v>
      </c>
      <c r="P66" s="1">
        <v>3279</v>
      </c>
      <c r="Q66">
        <v>856</v>
      </c>
      <c r="R66">
        <v>796</v>
      </c>
      <c r="S66" s="1">
        <v>1652</v>
      </c>
      <c r="T66">
        <v>856</v>
      </c>
      <c r="U66">
        <v>771</v>
      </c>
      <c r="V66" s="1">
        <v>1627</v>
      </c>
      <c r="W66">
        <v>63</v>
      </c>
    </row>
    <row r="67" spans="1:23">
      <c r="A67" t="s">
        <v>831</v>
      </c>
      <c r="B67" s="1">
        <v>1094</v>
      </c>
      <c r="C67">
        <v>947</v>
      </c>
      <c r="D67" s="1">
        <v>2041</v>
      </c>
      <c r="E67" s="2">
        <v>547</v>
      </c>
      <c r="F67">
        <v>434</v>
      </c>
      <c r="G67" s="2">
        <v>981</v>
      </c>
      <c r="H67">
        <f t="shared" si="0"/>
        <v>1041</v>
      </c>
      <c r="M67" t="s">
        <v>815</v>
      </c>
      <c r="N67" s="1">
        <v>2030</v>
      </c>
      <c r="O67">
        <v>922</v>
      </c>
      <c r="P67" s="1">
        <v>2952</v>
      </c>
      <c r="Q67" s="1">
        <v>1015</v>
      </c>
      <c r="R67">
        <v>481</v>
      </c>
      <c r="S67" s="1">
        <v>1496</v>
      </c>
      <c r="T67" s="1">
        <v>1015</v>
      </c>
      <c r="U67">
        <v>441</v>
      </c>
      <c r="V67" s="1">
        <v>1456</v>
      </c>
      <c r="W67">
        <v>64</v>
      </c>
    </row>
    <row r="68" spans="1:23">
      <c r="A68" t="s">
        <v>819</v>
      </c>
      <c r="B68">
        <v>830</v>
      </c>
      <c r="C68">
        <v>900</v>
      </c>
      <c r="D68" s="1">
        <v>1730</v>
      </c>
      <c r="E68" s="2">
        <v>415</v>
      </c>
      <c r="F68">
        <v>378</v>
      </c>
      <c r="G68" s="2">
        <v>793</v>
      </c>
      <c r="H68">
        <f t="shared" ref="H68:H72" si="1">VLOOKUP(A68,$M$4:$S$73,7,FALSE)</f>
        <v>922</v>
      </c>
      <c r="M68" t="s">
        <v>831</v>
      </c>
      <c r="N68" s="1">
        <v>1152</v>
      </c>
      <c r="O68" s="1">
        <v>1015</v>
      </c>
      <c r="P68" s="1">
        <v>2167</v>
      </c>
      <c r="Q68">
        <v>576</v>
      </c>
      <c r="R68">
        <v>465</v>
      </c>
      <c r="S68" s="1">
        <v>1041</v>
      </c>
      <c r="T68">
        <v>576</v>
      </c>
      <c r="U68">
        <v>550</v>
      </c>
      <c r="V68" s="1">
        <v>1126</v>
      </c>
      <c r="W68">
        <v>65</v>
      </c>
    </row>
    <row r="69" spans="1:23">
      <c r="A69" t="s">
        <v>840</v>
      </c>
      <c r="B69">
        <v>814</v>
      </c>
      <c r="C69">
        <v>574</v>
      </c>
      <c r="D69" s="1">
        <v>1388</v>
      </c>
      <c r="E69" s="2">
        <v>407</v>
      </c>
      <c r="F69">
        <v>287</v>
      </c>
      <c r="G69" s="2">
        <v>694</v>
      </c>
      <c r="H69">
        <f t="shared" si="1"/>
        <v>915</v>
      </c>
      <c r="M69" t="s">
        <v>819</v>
      </c>
      <c r="N69" s="1">
        <v>1106</v>
      </c>
      <c r="O69">
        <v>995</v>
      </c>
      <c r="P69" s="1">
        <v>2101</v>
      </c>
      <c r="Q69">
        <v>553</v>
      </c>
      <c r="R69">
        <v>369</v>
      </c>
      <c r="S69">
        <v>922</v>
      </c>
      <c r="T69">
        <v>553</v>
      </c>
      <c r="U69">
        <v>626</v>
      </c>
      <c r="V69" s="1">
        <v>1179</v>
      </c>
      <c r="W69">
        <v>66</v>
      </c>
    </row>
    <row r="70" spans="1:23">
      <c r="A70" t="s">
        <v>841</v>
      </c>
      <c r="B70">
        <v>802</v>
      </c>
      <c r="C70">
        <v>693</v>
      </c>
      <c r="D70" s="1">
        <v>1495</v>
      </c>
      <c r="E70" s="2">
        <v>401</v>
      </c>
      <c r="F70">
        <v>364</v>
      </c>
      <c r="G70" s="2">
        <v>765</v>
      </c>
      <c r="H70">
        <f t="shared" si="1"/>
        <v>1051</v>
      </c>
      <c r="M70" t="s">
        <v>841</v>
      </c>
      <c r="N70" s="1">
        <v>1186</v>
      </c>
      <c r="O70">
        <v>877</v>
      </c>
      <c r="P70" s="1">
        <v>2063</v>
      </c>
      <c r="Q70">
        <v>593</v>
      </c>
      <c r="R70">
        <v>458</v>
      </c>
      <c r="S70" s="1">
        <v>1051</v>
      </c>
      <c r="T70">
        <v>593</v>
      </c>
      <c r="U70">
        <v>419</v>
      </c>
      <c r="V70" s="1">
        <v>1012</v>
      </c>
      <c r="W70">
        <v>6</v>
      </c>
    </row>
    <row r="71" spans="1:23">
      <c r="A71" t="s">
        <v>792</v>
      </c>
      <c r="B71">
        <v>466</v>
      </c>
      <c r="C71">
        <v>158</v>
      </c>
      <c r="D71">
        <v>624</v>
      </c>
      <c r="E71" s="2">
        <v>233</v>
      </c>
      <c r="F71">
        <v>76</v>
      </c>
      <c r="G71" s="2">
        <v>309</v>
      </c>
      <c r="H71">
        <f t="shared" si="1"/>
        <v>439</v>
      </c>
      <c r="M71" t="s">
        <v>840</v>
      </c>
      <c r="N71" s="1">
        <v>1096</v>
      </c>
      <c r="O71">
        <v>724</v>
      </c>
      <c r="P71" s="1">
        <v>1820</v>
      </c>
      <c r="Q71">
        <v>548</v>
      </c>
      <c r="R71">
        <v>367</v>
      </c>
      <c r="S71">
        <v>915</v>
      </c>
      <c r="T71">
        <v>548</v>
      </c>
      <c r="U71">
        <v>357</v>
      </c>
      <c r="V71">
        <v>905</v>
      </c>
      <c r="W71">
        <v>68</v>
      </c>
    </row>
    <row r="72" spans="1:23">
      <c r="A72" t="s">
        <v>813</v>
      </c>
      <c r="B72">
        <v>160</v>
      </c>
      <c r="C72">
        <v>151</v>
      </c>
      <c r="D72">
        <v>311</v>
      </c>
      <c r="E72" s="2">
        <v>80</v>
      </c>
      <c r="F72">
        <v>71</v>
      </c>
      <c r="G72" s="2">
        <v>151</v>
      </c>
      <c r="H72">
        <f t="shared" si="1"/>
        <v>180</v>
      </c>
      <c r="M72" t="s">
        <v>792</v>
      </c>
      <c r="N72">
        <v>630</v>
      </c>
      <c r="O72">
        <v>255</v>
      </c>
      <c r="P72">
        <v>885</v>
      </c>
      <c r="Q72">
        <v>315</v>
      </c>
      <c r="R72">
        <v>124</v>
      </c>
      <c r="S72">
        <v>439</v>
      </c>
      <c r="T72">
        <v>315</v>
      </c>
      <c r="U72">
        <v>131</v>
      </c>
      <c r="V72">
        <v>446</v>
      </c>
    </row>
    <row r="73" spans="1:23">
      <c r="M73" t="s">
        <v>813</v>
      </c>
      <c r="N73">
        <v>202</v>
      </c>
      <c r="O73">
        <v>168</v>
      </c>
      <c r="P73">
        <v>370</v>
      </c>
      <c r="Q73">
        <v>101</v>
      </c>
      <c r="R73">
        <v>79</v>
      </c>
      <c r="S73">
        <v>180</v>
      </c>
      <c r="T73">
        <v>101</v>
      </c>
      <c r="U73">
        <v>89</v>
      </c>
      <c r="V73">
        <v>190</v>
      </c>
      <c r="W73">
        <v>69</v>
      </c>
    </row>
  </sheetData>
  <sortState xmlns:xlrd2="http://schemas.microsoft.com/office/spreadsheetml/2017/richdata2" ref="M4:W73">
    <sortCondition descending="1" ref="P4:P73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はじめに</vt:lpstr>
      <vt:lpstr>JR東</vt:lpstr>
      <vt:lpstr>JR海</vt:lpstr>
      <vt:lpstr>JR西</vt:lpstr>
      <vt:lpstr>JR北</vt:lpstr>
      <vt:lpstr>JR九</vt:lpstr>
      <vt:lpstr>東急</vt:lpstr>
      <vt:lpstr>京王</vt:lpstr>
      <vt:lpstr>京成</vt:lpstr>
      <vt:lpstr>小田急</vt:lpstr>
      <vt:lpstr>相鉄</vt:lpstr>
      <vt:lpstr>京急</vt:lpstr>
      <vt:lpstr>東武</vt:lpstr>
      <vt:lpstr>西武</vt:lpstr>
      <vt:lpstr>名鉄</vt:lpstr>
      <vt:lpstr>近鉄</vt:lpstr>
      <vt:lpstr>阪急</vt:lpstr>
      <vt:lpstr>阪神・山陽</vt:lpstr>
      <vt:lpstr>京阪</vt:lpstr>
      <vt:lpstr>南海</vt:lpstr>
      <vt:lpstr>西鉄</vt:lpstr>
      <vt:lpstr>札幌市</vt:lpstr>
      <vt:lpstr>仙台市</vt:lpstr>
      <vt:lpstr>メトロ</vt:lpstr>
      <vt:lpstr>横浜市</vt:lpstr>
      <vt:lpstr>都営</vt:lpstr>
      <vt:lpstr>名古屋市</vt:lpstr>
      <vt:lpstr>京都市</vt:lpstr>
      <vt:lpstr>大阪メトロ</vt:lpstr>
      <vt:lpstr>神戸市</vt:lpstr>
      <vt:lpstr>福岡市</vt:lpstr>
      <vt:lpstr>OTHER</vt:lpstr>
      <vt:lpstr>集計</vt:lpstr>
      <vt:lpstr>集計(その他)</vt:lpstr>
      <vt:lpstr>ランキング</vt:lpstr>
      <vt:lpstr>ランキング(それ以外)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Sayo Hikawa</dc:creator>
  <cp:lastModifiedBy>Sayo Hikawa</cp:lastModifiedBy>
  <dcterms:created xsi:type="dcterms:W3CDTF">2024-03-30T11:34:12Z</dcterms:created>
  <dcterms:modified xsi:type="dcterms:W3CDTF">2025-06-07T12:56:21Z</dcterms:modified>
</cp:coreProperties>
</file>