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hpb21v\chino14\rank\"/>
    </mc:Choice>
  </mc:AlternateContent>
  <xr:revisionPtr revIDLastSave="0" documentId="13_ncr:1_{0EB743C6-CAF4-43D5-B65C-F731D080CCFB}" xr6:coauthVersionLast="47" xr6:coauthVersionMax="47" xr10:uidLastSave="{00000000-0000-0000-0000-000000000000}"/>
  <bookViews>
    <workbookView xWindow="8124" yWindow="1668" windowWidth="14664" windowHeight="10008" activeTab="1" xr2:uid="{CE96953E-1606-40DD-92A6-7F21E3F7F9B2}"/>
  </bookViews>
  <sheets>
    <sheet name="Sheet1" sheetId="1" r:id="rId1"/>
    <sheet name="いろいろ" sheetId="5" r:id="rId2"/>
    <sheet name="Pibot" sheetId="4" r:id="rId3"/>
  </sheet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42" i="5" l="1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41" i="5"/>
  <c r="BE38" i="5"/>
  <c r="BE37" i="5"/>
  <c r="BE36" i="5"/>
  <c r="BE35" i="5"/>
  <c r="BE34" i="5"/>
  <c r="AF34" i="5"/>
  <c r="AG34" i="5"/>
  <c r="AH34" i="5"/>
  <c r="AI34" i="5"/>
  <c r="AJ34" i="5"/>
  <c r="AK34" i="5"/>
  <c r="AK39" i="5" s="1"/>
  <c r="AL34" i="5"/>
  <c r="AL39" i="5" s="1"/>
  <c r="AM34" i="5"/>
  <c r="AN34" i="5"/>
  <c r="AO34" i="5"/>
  <c r="AP34" i="5"/>
  <c r="AQ34" i="5"/>
  <c r="AR34" i="5"/>
  <c r="AS34" i="5"/>
  <c r="AS39" i="5" s="1"/>
  <c r="AT34" i="5"/>
  <c r="AT39" i="5" s="1"/>
  <c r="AU34" i="5"/>
  <c r="AV34" i="5"/>
  <c r="AW34" i="5"/>
  <c r="AX34" i="5"/>
  <c r="AY34" i="5"/>
  <c r="AZ34" i="5"/>
  <c r="BA34" i="5"/>
  <c r="BA39" i="5" s="1"/>
  <c r="BB34" i="5"/>
  <c r="BB39" i="5" s="1"/>
  <c r="BC34" i="5"/>
  <c r="BD34" i="5"/>
  <c r="AF35" i="5"/>
  <c r="AG35" i="5"/>
  <c r="AH35" i="5"/>
  <c r="AI35" i="5"/>
  <c r="AJ35" i="5"/>
  <c r="AJ39" i="5" s="1"/>
  <c r="AK35" i="5"/>
  <c r="AL35" i="5"/>
  <c r="AM35" i="5"/>
  <c r="AN35" i="5"/>
  <c r="AO35" i="5"/>
  <c r="AP35" i="5"/>
  <c r="AQ35" i="5"/>
  <c r="AR35" i="5"/>
  <c r="AR39" i="5" s="1"/>
  <c r="AS35" i="5"/>
  <c r="AT35" i="5"/>
  <c r="AU35" i="5"/>
  <c r="AV35" i="5"/>
  <c r="AW35" i="5"/>
  <c r="AX35" i="5"/>
  <c r="AY35" i="5"/>
  <c r="AZ35" i="5"/>
  <c r="AZ39" i="5" s="1"/>
  <c r="BA35" i="5"/>
  <c r="BB35" i="5"/>
  <c r="BC35" i="5"/>
  <c r="BD35" i="5"/>
  <c r="AF36" i="5"/>
  <c r="AG36" i="5"/>
  <c r="AH36" i="5"/>
  <c r="AI36" i="5"/>
  <c r="AI39" i="5" s="1"/>
  <c r="AJ36" i="5"/>
  <c r="AK36" i="5"/>
  <c r="AL36" i="5"/>
  <c r="AM36" i="5"/>
  <c r="AN36" i="5"/>
  <c r="AO36" i="5"/>
  <c r="AP36" i="5"/>
  <c r="AQ36" i="5"/>
  <c r="AQ39" i="5" s="1"/>
  <c r="AR36" i="5"/>
  <c r="AS36" i="5"/>
  <c r="AT36" i="5"/>
  <c r="AU36" i="5"/>
  <c r="AV36" i="5"/>
  <c r="AW36" i="5"/>
  <c r="AX36" i="5"/>
  <c r="AY36" i="5"/>
  <c r="AY39" i="5" s="1"/>
  <c r="AZ36" i="5"/>
  <c r="BA36" i="5"/>
  <c r="BB36" i="5"/>
  <c r="BC36" i="5"/>
  <c r="BD36" i="5"/>
  <c r="AF37" i="5"/>
  <c r="AG37" i="5"/>
  <c r="AH37" i="5"/>
  <c r="AH39" i="5" s="1"/>
  <c r="AI37" i="5"/>
  <c r="AJ37" i="5"/>
  <c r="AK37" i="5"/>
  <c r="AL37" i="5"/>
  <c r="AM37" i="5"/>
  <c r="AN37" i="5"/>
  <c r="AO37" i="5"/>
  <c r="AP37" i="5"/>
  <c r="AP39" i="5" s="1"/>
  <c r="AQ37" i="5"/>
  <c r="AR37" i="5"/>
  <c r="AS37" i="5"/>
  <c r="AT37" i="5"/>
  <c r="AU37" i="5"/>
  <c r="AV37" i="5"/>
  <c r="AW37" i="5"/>
  <c r="AX37" i="5"/>
  <c r="AX39" i="5" s="1"/>
  <c r="AY37" i="5"/>
  <c r="AZ37" i="5"/>
  <c r="BA37" i="5"/>
  <c r="BB37" i="5"/>
  <c r="BC37" i="5"/>
  <c r="BD37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AF39" i="5"/>
  <c r="AG39" i="5"/>
  <c r="AM39" i="5"/>
  <c r="AN39" i="5"/>
  <c r="AO39" i="5"/>
  <c r="AU39" i="5"/>
  <c r="AV39" i="5"/>
  <c r="AW39" i="5"/>
  <c r="BC39" i="5"/>
  <c r="BD39" i="5"/>
  <c r="AE39" i="5"/>
  <c r="AE35" i="5"/>
  <c r="AE36" i="5"/>
  <c r="AE37" i="5"/>
  <c r="AE38" i="5"/>
  <c r="AE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B38" i="5"/>
  <c r="B37" i="5"/>
  <c r="B36" i="5"/>
  <c r="B35" i="5"/>
  <c r="B34" i="5"/>
  <c r="AB51" i="1"/>
  <c r="AB50" i="1"/>
  <c r="AR5" i="1"/>
  <c r="AS5" i="1"/>
  <c r="AT5" i="1"/>
  <c r="AV5" i="1"/>
  <c r="AW5" i="1"/>
  <c r="AX5" i="1"/>
  <c r="AR6" i="1"/>
  <c r="AS6" i="1"/>
  <c r="AT6" i="1"/>
  <c r="AV6" i="1"/>
  <c r="AW6" i="1"/>
  <c r="AX6" i="1"/>
  <c r="AR7" i="1"/>
  <c r="AS7" i="1"/>
  <c r="AT7" i="1"/>
  <c r="AV7" i="1"/>
  <c r="AW7" i="1"/>
  <c r="AX7" i="1"/>
  <c r="AR8" i="1"/>
  <c r="AS8" i="1"/>
  <c r="AT8" i="1"/>
  <c r="AV8" i="1"/>
  <c r="AW8" i="1"/>
  <c r="AX8" i="1"/>
  <c r="AR9" i="1"/>
  <c r="AS9" i="1"/>
  <c r="AT9" i="1"/>
  <c r="AV9" i="1"/>
  <c r="AW9" i="1"/>
  <c r="AX9" i="1"/>
  <c r="AR10" i="1"/>
  <c r="AS10" i="1"/>
  <c r="AT10" i="1"/>
  <c r="AV10" i="1"/>
  <c r="AW10" i="1"/>
  <c r="AX10" i="1"/>
  <c r="AR11" i="1"/>
  <c r="AS11" i="1"/>
  <c r="AT11" i="1"/>
  <c r="AV11" i="1"/>
  <c r="AW11" i="1"/>
  <c r="AX11" i="1"/>
  <c r="AR12" i="1"/>
  <c r="AS12" i="1"/>
  <c r="AT12" i="1"/>
  <c r="AV12" i="1"/>
  <c r="AW12" i="1"/>
  <c r="AX12" i="1"/>
  <c r="AR13" i="1"/>
  <c r="AS13" i="1"/>
  <c r="AT13" i="1"/>
  <c r="AV13" i="1"/>
  <c r="AW13" i="1"/>
  <c r="AX13" i="1"/>
  <c r="AR14" i="1"/>
  <c r="AS14" i="1"/>
  <c r="AT14" i="1"/>
  <c r="AV14" i="1"/>
  <c r="AW14" i="1"/>
  <c r="AX14" i="1"/>
  <c r="AR15" i="1"/>
  <c r="AS15" i="1"/>
  <c r="AT15" i="1"/>
  <c r="AV15" i="1"/>
  <c r="AW15" i="1"/>
  <c r="AX15" i="1"/>
  <c r="AR16" i="1"/>
  <c r="AS16" i="1"/>
  <c r="AT16" i="1"/>
  <c r="AV16" i="1"/>
  <c r="AW16" i="1"/>
  <c r="AX16" i="1"/>
  <c r="AR17" i="1"/>
  <c r="AS17" i="1"/>
  <c r="AT17" i="1"/>
  <c r="AV17" i="1"/>
  <c r="AW17" i="1"/>
  <c r="AX17" i="1"/>
  <c r="AR18" i="1"/>
  <c r="AS18" i="1"/>
  <c r="AT18" i="1"/>
  <c r="AV18" i="1"/>
  <c r="AW18" i="1"/>
  <c r="AX18" i="1"/>
  <c r="AR19" i="1"/>
  <c r="AS19" i="1"/>
  <c r="AT19" i="1"/>
  <c r="AV19" i="1"/>
  <c r="AW19" i="1"/>
  <c r="AX19" i="1"/>
  <c r="AR20" i="1"/>
  <c r="AS20" i="1"/>
  <c r="AT20" i="1"/>
  <c r="AV20" i="1"/>
  <c r="AW20" i="1"/>
  <c r="AX20" i="1"/>
  <c r="AR21" i="1"/>
  <c r="AS21" i="1"/>
  <c r="AT21" i="1"/>
  <c r="AV21" i="1"/>
  <c r="AW21" i="1"/>
  <c r="AX21" i="1"/>
  <c r="AR22" i="1"/>
  <c r="AS22" i="1"/>
  <c r="AT22" i="1"/>
  <c r="AV22" i="1"/>
  <c r="AW22" i="1"/>
  <c r="AX22" i="1"/>
  <c r="AR23" i="1"/>
  <c r="AS23" i="1"/>
  <c r="AT23" i="1"/>
  <c r="AV23" i="1"/>
  <c r="AW23" i="1"/>
  <c r="AX23" i="1"/>
  <c r="AR24" i="1"/>
  <c r="AS24" i="1"/>
  <c r="AT24" i="1"/>
  <c r="AV24" i="1"/>
  <c r="AW24" i="1"/>
  <c r="AX24" i="1"/>
  <c r="AR25" i="1"/>
  <c r="AS25" i="1"/>
  <c r="AT25" i="1"/>
  <c r="AV25" i="1"/>
  <c r="AW25" i="1"/>
  <c r="AX25" i="1"/>
  <c r="AR26" i="1"/>
  <c r="AS26" i="1"/>
  <c r="AT26" i="1"/>
  <c r="AV26" i="1"/>
  <c r="AW26" i="1"/>
  <c r="AX26" i="1"/>
  <c r="AR27" i="1"/>
  <c r="AS27" i="1"/>
  <c r="AT27" i="1"/>
  <c r="AV27" i="1"/>
  <c r="AW27" i="1"/>
  <c r="AX27" i="1"/>
  <c r="AR28" i="1"/>
  <c r="AS28" i="1"/>
  <c r="AT28" i="1"/>
  <c r="AV28" i="1"/>
  <c r="AW28" i="1"/>
  <c r="AX28" i="1"/>
  <c r="AR29" i="1"/>
  <c r="AS29" i="1"/>
  <c r="AT29" i="1"/>
  <c r="AV29" i="1"/>
  <c r="AW29" i="1"/>
  <c r="AX29" i="1"/>
  <c r="AR30" i="1"/>
  <c r="AS30" i="1"/>
  <c r="AT30" i="1"/>
  <c r="AV30" i="1"/>
  <c r="AW30" i="1"/>
  <c r="AX30" i="1"/>
  <c r="AR31" i="1"/>
  <c r="AS31" i="1"/>
  <c r="AT31" i="1"/>
  <c r="AV31" i="1"/>
  <c r="AW31" i="1"/>
  <c r="AX31" i="1"/>
  <c r="AT4" i="1"/>
  <c r="AS4" i="1"/>
  <c r="AX4" i="1"/>
  <c r="AW4" i="1"/>
  <c r="AV4" i="1"/>
  <c r="AR4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B49" i="1"/>
  <c r="B48" i="1"/>
  <c r="B53" i="1"/>
  <c r="B52" i="1"/>
  <c r="B51" i="1"/>
  <c r="B47" i="1"/>
  <c r="AB40" i="1"/>
  <c r="AB39" i="1"/>
  <c r="AE50" i="1"/>
  <c r="AE49" i="1"/>
  <c r="AE48" i="1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B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E31" i="5"/>
  <c r="AC44" i="1"/>
  <c r="AC45" i="1"/>
  <c r="AC43" i="1"/>
  <c r="AC42" i="1"/>
  <c r="AE46" i="1"/>
  <c r="AE38" i="1"/>
  <c r="AE37" i="1"/>
  <c r="AE36" i="1"/>
  <c r="AE35" i="1"/>
  <c r="AE34" i="1"/>
  <c r="AE44" i="1"/>
  <c r="AE45" i="1"/>
  <c r="AE43" i="1"/>
  <c r="AE42" i="1"/>
  <c r="AE41" i="1"/>
  <c r="AI31" i="1"/>
  <c r="AB31" i="1"/>
  <c r="AB5" i="1"/>
  <c r="AC5" i="1" s="1"/>
  <c r="AB6" i="1"/>
  <c r="AC6" i="1" s="1"/>
  <c r="AB7" i="1"/>
  <c r="AC7" i="1" s="1"/>
  <c r="AB8" i="1"/>
  <c r="AC8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4" i="1"/>
  <c r="AC4" i="1" s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E22" i="1"/>
  <c r="AF22" i="1"/>
  <c r="AG22" i="1"/>
  <c r="AH22" i="1"/>
  <c r="AI22" i="1"/>
  <c r="AE23" i="1"/>
  <c r="AF23" i="1"/>
  <c r="AG23" i="1"/>
  <c r="AH23" i="1"/>
  <c r="AI23" i="1"/>
  <c r="AE24" i="1"/>
  <c r="AF24" i="1"/>
  <c r="AG24" i="1"/>
  <c r="AH24" i="1"/>
  <c r="AI24" i="1"/>
  <c r="AE25" i="1"/>
  <c r="AF25" i="1"/>
  <c r="AG25" i="1"/>
  <c r="AH25" i="1"/>
  <c r="AI25" i="1"/>
  <c r="AE26" i="1"/>
  <c r="AF26" i="1"/>
  <c r="AG26" i="1"/>
  <c r="AH26" i="1"/>
  <c r="AI26" i="1"/>
  <c r="AE27" i="1"/>
  <c r="AF27" i="1"/>
  <c r="AG27" i="1"/>
  <c r="AH27" i="1"/>
  <c r="AI27" i="1"/>
  <c r="AE28" i="1"/>
  <c r="AF28" i="1"/>
  <c r="AG28" i="1"/>
  <c r="AH28" i="1"/>
  <c r="AI28" i="1"/>
  <c r="AE29" i="1"/>
  <c r="AF29" i="1"/>
  <c r="AG29" i="1"/>
  <c r="AH29" i="1"/>
  <c r="AI29" i="1"/>
  <c r="AE30" i="1"/>
  <c r="AF30" i="1"/>
  <c r="AG30" i="1"/>
  <c r="AH30" i="1"/>
  <c r="AI30" i="1"/>
  <c r="AI4" i="1"/>
  <c r="AH4" i="1"/>
  <c r="AG4" i="1"/>
  <c r="AF4" i="1"/>
  <c r="AE4" i="1"/>
  <c r="AL5" i="1"/>
  <c r="AM5" i="1"/>
  <c r="AN5" i="1"/>
  <c r="AO5" i="1"/>
  <c r="AP5" i="1"/>
  <c r="AL6" i="1"/>
  <c r="AM6" i="1"/>
  <c r="AN6" i="1"/>
  <c r="AO6" i="1"/>
  <c r="AP6" i="1"/>
  <c r="AL7" i="1"/>
  <c r="AM7" i="1"/>
  <c r="AN7" i="1"/>
  <c r="AO7" i="1"/>
  <c r="AP7" i="1"/>
  <c r="AL8" i="1"/>
  <c r="AM8" i="1"/>
  <c r="AN8" i="1"/>
  <c r="AO8" i="1"/>
  <c r="AP8" i="1"/>
  <c r="AL9" i="1"/>
  <c r="AM9" i="1"/>
  <c r="AN9" i="1"/>
  <c r="AO9" i="1"/>
  <c r="AP9" i="1"/>
  <c r="AL10" i="1"/>
  <c r="AM10" i="1"/>
  <c r="AN10" i="1"/>
  <c r="AO10" i="1"/>
  <c r="AP10" i="1"/>
  <c r="AL11" i="1"/>
  <c r="AM11" i="1"/>
  <c r="AN11" i="1"/>
  <c r="AO11" i="1"/>
  <c r="AP11" i="1"/>
  <c r="AL12" i="1"/>
  <c r="AM12" i="1"/>
  <c r="AN12" i="1"/>
  <c r="AO12" i="1"/>
  <c r="AP12" i="1"/>
  <c r="AL13" i="1"/>
  <c r="AM13" i="1"/>
  <c r="AN13" i="1"/>
  <c r="AO13" i="1"/>
  <c r="AP13" i="1"/>
  <c r="AL14" i="1"/>
  <c r="AM14" i="1"/>
  <c r="AN14" i="1"/>
  <c r="AO14" i="1"/>
  <c r="AP14" i="1"/>
  <c r="AL15" i="1"/>
  <c r="AM15" i="1"/>
  <c r="AN15" i="1"/>
  <c r="AO15" i="1"/>
  <c r="AP15" i="1"/>
  <c r="AL16" i="1"/>
  <c r="AM16" i="1"/>
  <c r="AN16" i="1"/>
  <c r="AO16" i="1"/>
  <c r="AP16" i="1"/>
  <c r="AL17" i="1"/>
  <c r="AM17" i="1"/>
  <c r="AN17" i="1"/>
  <c r="AO17" i="1"/>
  <c r="AP17" i="1"/>
  <c r="AL18" i="1"/>
  <c r="AM18" i="1"/>
  <c r="AN18" i="1"/>
  <c r="AO18" i="1"/>
  <c r="AP18" i="1"/>
  <c r="AL19" i="1"/>
  <c r="AM19" i="1"/>
  <c r="AN19" i="1"/>
  <c r="AO19" i="1"/>
  <c r="AP19" i="1"/>
  <c r="AL20" i="1"/>
  <c r="AM20" i="1"/>
  <c r="AN20" i="1"/>
  <c r="AO20" i="1"/>
  <c r="AP20" i="1"/>
  <c r="AL21" i="1"/>
  <c r="AM21" i="1"/>
  <c r="AN21" i="1"/>
  <c r="AO21" i="1"/>
  <c r="AP21" i="1"/>
  <c r="AL22" i="1"/>
  <c r="AM22" i="1"/>
  <c r="AN22" i="1"/>
  <c r="AO22" i="1"/>
  <c r="AP22" i="1"/>
  <c r="AL23" i="1"/>
  <c r="AM23" i="1"/>
  <c r="AN23" i="1"/>
  <c r="AO23" i="1"/>
  <c r="AP23" i="1"/>
  <c r="AL24" i="1"/>
  <c r="AM24" i="1"/>
  <c r="AN24" i="1"/>
  <c r="AO24" i="1"/>
  <c r="AP24" i="1"/>
  <c r="AL25" i="1"/>
  <c r="AM25" i="1"/>
  <c r="AN25" i="1"/>
  <c r="AO25" i="1"/>
  <c r="AP25" i="1"/>
  <c r="AL26" i="1"/>
  <c r="AM26" i="1"/>
  <c r="AN26" i="1"/>
  <c r="AO26" i="1"/>
  <c r="AP26" i="1"/>
  <c r="AL27" i="1"/>
  <c r="AM27" i="1"/>
  <c r="AN27" i="1"/>
  <c r="AO27" i="1"/>
  <c r="AP27" i="1"/>
  <c r="AL28" i="1"/>
  <c r="AM28" i="1"/>
  <c r="AN28" i="1"/>
  <c r="AO28" i="1"/>
  <c r="AP28" i="1"/>
  <c r="AL29" i="1"/>
  <c r="AM29" i="1"/>
  <c r="AN29" i="1"/>
  <c r="AO29" i="1"/>
  <c r="AP29" i="1"/>
  <c r="AL30" i="1"/>
  <c r="AM30" i="1"/>
  <c r="AN30" i="1"/>
  <c r="AO30" i="1"/>
  <c r="AP30" i="1"/>
  <c r="AP4" i="1"/>
  <c r="AO4" i="1"/>
  <c r="AN4" i="1"/>
  <c r="AM4" i="1"/>
  <c r="AL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B45" i="1"/>
  <c r="B44" i="1"/>
  <c r="B43" i="1"/>
  <c r="B42" i="1"/>
  <c r="B41" i="1"/>
  <c r="C31" i="1"/>
  <c r="C32" i="1" s="1"/>
  <c r="D31" i="1"/>
  <c r="D32" i="1" s="1"/>
  <c r="E31" i="1"/>
  <c r="E32" i="1" s="1"/>
  <c r="F31" i="1"/>
  <c r="F32" i="1" s="1"/>
  <c r="G31" i="1"/>
  <c r="G32" i="1" s="1"/>
  <c r="H31" i="1"/>
  <c r="H32" i="1" s="1"/>
  <c r="I31" i="1"/>
  <c r="I32" i="1" s="1"/>
  <c r="J31" i="1"/>
  <c r="J32" i="1" s="1"/>
  <c r="K31" i="1"/>
  <c r="K32" i="1" s="1"/>
  <c r="L31" i="1"/>
  <c r="L32" i="1" s="1"/>
  <c r="M31" i="1"/>
  <c r="M32" i="1" s="1"/>
  <c r="N31" i="1"/>
  <c r="N32" i="1" s="1"/>
  <c r="O31" i="1"/>
  <c r="O32" i="1" s="1"/>
  <c r="P31" i="1"/>
  <c r="P32" i="1" s="1"/>
  <c r="Q31" i="1"/>
  <c r="Q32" i="1" s="1"/>
  <c r="R31" i="1"/>
  <c r="R32" i="1" s="1"/>
  <c r="S31" i="1"/>
  <c r="S32" i="1" s="1"/>
  <c r="T31" i="1"/>
  <c r="T32" i="1" s="1"/>
  <c r="U31" i="1"/>
  <c r="U32" i="1" s="1"/>
  <c r="V31" i="1"/>
  <c r="V32" i="1" s="1"/>
  <c r="W31" i="1"/>
  <c r="W32" i="1" s="1"/>
  <c r="X31" i="1"/>
  <c r="X32" i="1" s="1"/>
  <c r="Y31" i="1"/>
  <c r="Y32" i="1" s="1"/>
  <c r="Z31" i="1"/>
  <c r="Z32" i="1" s="1"/>
  <c r="AA31" i="1"/>
  <c r="AA32" i="1" s="1"/>
  <c r="B31" i="1"/>
  <c r="B32" i="1" s="1"/>
  <c r="C34" i="1"/>
  <c r="C35" i="1"/>
  <c r="C36" i="1"/>
  <c r="C37" i="1"/>
  <c r="C38" i="1"/>
  <c r="B38" i="1"/>
  <c r="B37" i="1"/>
  <c r="B36" i="1"/>
  <c r="B35" i="1"/>
  <c r="B34" i="1"/>
  <c r="BE39" i="5" l="1"/>
  <c r="BH28" i="5"/>
  <c r="BI20" i="5"/>
  <c r="BI12" i="5"/>
  <c r="AE41" i="5"/>
  <c r="BH25" i="5"/>
  <c r="BH22" i="5"/>
  <c r="BH17" i="5"/>
  <c r="BH14" i="5"/>
  <c r="BH9" i="5"/>
  <c r="BJ4" i="5"/>
  <c r="BL30" i="5"/>
  <c r="BL22" i="5"/>
  <c r="BL14" i="5"/>
  <c r="BL6" i="5"/>
  <c r="BK27" i="5"/>
  <c r="BK19" i="5"/>
  <c r="BK11" i="5"/>
  <c r="BL4" i="5"/>
  <c r="BK30" i="5"/>
  <c r="BH29" i="5"/>
  <c r="BJ27" i="5"/>
  <c r="BL25" i="5"/>
  <c r="BJ24" i="5"/>
  <c r="BK22" i="5"/>
  <c r="BH21" i="5"/>
  <c r="BJ19" i="5"/>
  <c r="BL17" i="5"/>
  <c r="BJ16" i="5"/>
  <c r="BK14" i="5"/>
  <c r="BH13" i="5"/>
  <c r="BJ11" i="5"/>
  <c r="BL9" i="5"/>
  <c r="BJ8" i="5"/>
  <c r="BK6" i="5"/>
  <c r="BH5" i="5"/>
  <c r="BJ30" i="5"/>
  <c r="BI29" i="5"/>
  <c r="BL28" i="5"/>
  <c r="BI27" i="5"/>
  <c r="BK25" i="5"/>
  <c r="BJ22" i="5"/>
  <c r="BI21" i="5"/>
  <c r="BL20" i="5"/>
  <c r="BI19" i="5"/>
  <c r="BK17" i="5"/>
  <c r="BJ14" i="5"/>
  <c r="BI13" i="5"/>
  <c r="BL12" i="5"/>
  <c r="BI11" i="5"/>
  <c r="BK9" i="5"/>
  <c r="BJ6" i="5"/>
  <c r="BI5" i="5"/>
  <c r="BL31" i="5"/>
  <c r="BI30" i="5"/>
  <c r="BK28" i="5"/>
  <c r="BH27" i="5"/>
  <c r="BH26" i="5"/>
  <c r="BJ25" i="5"/>
  <c r="BL23" i="5"/>
  <c r="BI22" i="5"/>
  <c r="BK20" i="5"/>
  <c r="BH19" i="5"/>
  <c r="BH18" i="5"/>
  <c r="BJ17" i="5"/>
  <c r="BL15" i="5"/>
  <c r="BI14" i="5"/>
  <c r="BK12" i="5"/>
  <c r="BH11" i="5"/>
  <c r="BH10" i="5"/>
  <c r="BJ9" i="5"/>
  <c r="BL7" i="5"/>
  <c r="BI6" i="5"/>
  <c r="BH31" i="5"/>
  <c r="BJ28" i="5"/>
  <c r="BH23" i="5"/>
  <c r="BH20" i="5"/>
  <c r="BH15" i="5"/>
  <c r="BH12" i="5"/>
  <c r="BI9" i="5"/>
  <c r="BH7" i="5"/>
  <c r="BH6" i="5"/>
  <c r="BK4" i="5"/>
  <c r="BI16" i="5"/>
  <c r="BI8" i="5"/>
  <c r="BK31" i="5"/>
  <c r="BH30" i="5"/>
  <c r="BL26" i="5"/>
  <c r="BI25" i="5"/>
  <c r="BK23" i="5"/>
  <c r="BJ20" i="5"/>
  <c r="BL18" i="5"/>
  <c r="BI17" i="5"/>
  <c r="BK15" i="5"/>
  <c r="BJ12" i="5"/>
  <c r="BL10" i="5"/>
  <c r="BK7" i="5"/>
  <c r="BI24" i="5"/>
  <c r="BJ31" i="5"/>
  <c r="BL29" i="5"/>
  <c r="BI28" i="5"/>
  <c r="BK26" i="5"/>
  <c r="BJ23" i="5"/>
  <c r="BL21" i="5"/>
  <c r="BK18" i="5"/>
  <c r="BJ15" i="5"/>
  <c r="BL13" i="5"/>
  <c r="BK10" i="5"/>
  <c r="BJ7" i="5"/>
  <c r="BL5" i="5"/>
  <c r="BH24" i="5"/>
  <c r="BH4" i="5"/>
  <c r="BI31" i="5"/>
  <c r="BK29" i="5"/>
  <c r="BJ26" i="5"/>
  <c r="BL24" i="5"/>
  <c r="BI23" i="5"/>
  <c r="BK21" i="5"/>
  <c r="BJ18" i="5"/>
  <c r="BL16" i="5"/>
  <c r="BI15" i="5"/>
  <c r="BK13" i="5"/>
  <c r="BJ10" i="5"/>
  <c r="BL8" i="5"/>
  <c r="BI7" i="5"/>
  <c r="BK5" i="5"/>
  <c r="BH16" i="5"/>
  <c r="BI4" i="5"/>
  <c r="BJ29" i="5"/>
  <c r="BL27" i="5"/>
  <c r="BI26" i="5"/>
  <c r="BK24" i="5"/>
  <c r="BJ21" i="5"/>
  <c r="BL19" i="5"/>
  <c r="BI18" i="5"/>
  <c r="BK16" i="5"/>
  <c r="BJ13" i="5"/>
  <c r="BL11" i="5"/>
  <c r="BI10" i="5"/>
  <c r="BK8" i="5"/>
  <c r="BJ5" i="5"/>
  <c r="BH8" i="5"/>
  <c r="AB36" i="1"/>
  <c r="AB35" i="1"/>
  <c r="AB34" i="1"/>
  <c r="AE31" i="1"/>
  <c r="AF31" i="1"/>
  <c r="AG31" i="1"/>
  <c r="AB38" i="1"/>
  <c r="AH31" i="1"/>
  <c r="AB37" i="1"/>
  <c r="BJ49" i="5" l="1"/>
  <c r="BJ56" i="5"/>
  <c r="BJ65" i="5"/>
  <c r="BL56" i="5"/>
  <c r="BJ44" i="5"/>
  <c r="BL43" i="5"/>
  <c r="BL46" i="5"/>
  <c r="BK42" i="5"/>
  <c r="BK54" i="5"/>
  <c r="BK62" i="5"/>
  <c r="BK66" i="5"/>
  <c r="BK50" i="5"/>
  <c r="BK58" i="5"/>
  <c r="BK41" i="5"/>
  <c r="BK43" i="5"/>
  <c r="BK45" i="5"/>
  <c r="BK47" i="5"/>
  <c r="BK49" i="5"/>
  <c r="BK51" i="5"/>
  <c r="BK53" i="5"/>
  <c r="BK55" i="5"/>
  <c r="BK57" i="5"/>
  <c r="BK59" i="5"/>
  <c r="BK61" i="5"/>
  <c r="BK63" i="5"/>
  <c r="BK65" i="5"/>
  <c r="BK48" i="5"/>
  <c r="BK56" i="5"/>
  <c r="BK44" i="5"/>
  <c r="BK52" i="5"/>
  <c r="BK60" i="5"/>
  <c r="BK64" i="5"/>
  <c r="BK46" i="5"/>
  <c r="BL65" i="5"/>
  <c r="BL49" i="5"/>
  <c r="BL54" i="5"/>
  <c r="BJ54" i="5"/>
  <c r="BJ63" i="5"/>
  <c r="BJ47" i="5"/>
  <c r="BL51" i="5"/>
  <c r="BL66" i="5"/>
  <c r="BL63" i="5"/>
  <c r="BL47" i="5"/>
  <c r="BL62" i="5"/>
  <c r="BJ52" i="5"/>
  <c r="BJ61" i="5"/>
  <c r="BJ45" i="5"/>
  <c r="BL58" i="5"/>
  <c r="BL61" i="5"/>
  <c r="BL45" i="5"/>
  <c r="BL52" i="5"/>
  <c r="BJ50" i="5"/>
  <c r="BJ59" i="5"/>
  <c r="BJ43" i="5"/>
  <c r="BH46" i="5"/>
  <c r="BH54" i="5"/>
  <c r="BH62" i="5"/>
  <c r="BH43" i="5"/>
  <c r="BH53" i="5"/>
  <c r="BH47" i="5"/>
  <c r="BH55" i="5"/>
  <c r="BH63" i="5"/>
  <c r="BH59" i="5"/>
  <c r="BH60" i="5"/>
  <c r="BH61" i="5"/>
  <c r="BH48" i="5"/>
  <c r="BH56" i="5"/>
  <c r="BH64" i="5"/>
  <c r="BH51" i="5"/>
  <c r="BH52" i="5"/>
  <c r="BH49" i="5"/>
  <c r="BH57" i="5"/>
  <c r="BH65" i="5"/>
  <c r="BH41" i="5"/>
  <c r="BH45" i="5"/>
  <c r="BH42" i="5"/>
  <c r="BH50" i="5"/>
  <c r="BH58" i="5"/>
  <c r="BH66" i="5"/>
  <c r="BH44" i="5"/>
  <c r="BL48" i="5"/>
  <c r="BL59" i="5"/>
  <c r="BL42" i="5"/>
  <c r="BJ42" i="5"/>
  <c r="BJ57" i="5"/>
  <c r="BJ41" i="5"/>
  <c r="BI41" i="5"/>
  <c r="BI43" i="5"/>
  <c r="BI45" i="5"/>
  <c r="BI47" i="5"/>
  <c r="BI49" i="5"/>
  <c r="BI51" i="5"/>
  <c r="BI53" i="5"/>
  <c r="BI55" i="5"/>
  <c r="BI57" i="5"/>
  <c r="BI59" i="5"/>
  <c r="BI61" i="5"/>
  <c r="BI63" i="5"/>
  <c r="BI65" i="5"/>
  <c r="BI42" i="5"/>
  <c r="BI44" i="5"/>
  <c r="BI46" i="5"/>
  <c r="BI48" i="5"/>
  <c r="BI50" i="5"/>
  <c r="BI52" i="5"/>
  <c r="BI54" i="5"/>
  <c r="BI56" i="5"/>
  <c r="BI58" i="5"/>
  <c r="BI60" i="5"/>
  <c r="BI62" i="5"/>
  <c r="BI64" i="5"/>
  <c r="BI66" i="5"/>
  <c r="BL60" i="5"/>
  <c r="BL57" i="5"/>
  <c r="BL41" i="5"/>
  <c r="BJ66" i="5"/>
  <c r="BJ48" i="5"/>
  <c r="BJ55" i="5"/>
  <c r="BJ64" i="5"/>
  <c r="BL50" i="5"/>
  <c r="BL55" i="5"/>
  <c r="BL64" i="5"/>
  <c r="BJ62" i="5"/>
  <c r="BJ46" i="5"/>
  <c r="BJ53" i="5"/>
  <c r="BJ60" i="5"/>
  <c r="BL44" i="5"/>
  <c r="BL53" i="5"/>
  <c r="BJ58" i="5"/>
  <c r="BJ51" i="5"/>
  <c r="B41" i="5" l="1"/>
</calcChain>
</file>

<file path=xl/sharedStrings.xml><?xml version="1.0" encoding="utf-8"?>
<sst xmlns="http://schemas.openxmlformats.org/spreadsheetml/2006/main" count="283" uniqueCount="86">
  <si>
    <t>A</t>
    <phoneticPr fontId="1"/>
  </si>
  <si>
    <t>B</t>
    <phoneticPr fontId="1"/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</si>
  <si>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</si>
  <si>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</si>
  <si>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</si>
  <si>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</si>
  <si>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</si>
  <si>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</si>
  <si>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</si>
  <si>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</si>
  <si>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</si>
  <si>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</si>
  <si>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</si>
  <si>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</si>
  <si>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</si>
  <si>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</si>
  <si>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</si>
  <si>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</si>
  <si>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</si>
  <si>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</si>
  <si>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</si>
  <si>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</si>
  <si>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</si>
  <si>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</si>
  <si>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</si>
  <si>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</si>
  <si>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→1文字目</t>
    <rPh sb="2" eb="5">
      <t>モジメ</t>
    </rPh>
    <phoneticPr fontId="1"/>
  </si>
  <si>
    <t>↓2文字目</t>
    <rPh sb="2" eb="5">
      <t>モジメ</t>
    </rPh>
    <phoneticPr fontId="1"/>
  </si>
  <si>
    <t>前方一致検索、</t>
    <rPh sb="0" eb="6">
      <t>ゼンポウイッチケンサク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</si>
  <si>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</si>
  <si>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</si>
  <si>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</si>
  <si>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</si>
  <si>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</si>
  <si>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-</t>
  </si>
  <si>
    <t>-</t>
    <phoneticPr fontId="1"/>
  </si>
  <si>
    <t>計</t>
    <rPh sb="0" eb="1">
      <t>ケイ</t>
    </rPh>
    <phoneticPr fontId="1"/>
  </si>
  <si>
    <t>平均</t>
    <rPh sb="0" eb="2">
      <t>ヘイキン</t>
    </rPh>
    <phoneticPr fontId="1"/>
  </si>
  <si>
    <t>件数</t>
    <rPh sb="0" eb="2">
      <t>ケンスウ</t>
    </rPh>
    <phoneticPr fontId="1"/>
  </si>
  <si>
    <t>*</t>
    <phoneticPr fontId="1"/>
  </si>
  <si>
    <t>合計 / A</t>
  </si>
  <si>
    <t>合計 / B</t>
  </si>
  <si>
    <t>合計 / C</t>
  </si>
  <si>
    <t>合計 / D</t>
  </si>
  <si>
    <t>合計 / E</t>
  </si>
  <si>
    <t>合計 / F</t>
  </si>
  <si>
    <t>合計 / G</t>
  </si>
  <si>
    <t>合計 / H</t>
  </si>
  <si>
    <t>合計 / I</t>
  </si>
  <si>
    <t>合計 / J</t>
  </si>
  <si>
    <t>合計 / K</t>
  </si>
  <si>
    <t>合計 / L</t>
  </si>
  <si>
    <t>合計 / M</t>
  </si>
  <si>
    <t>合計 / N</t>
  </si>
  <si>
    <t>合計 / O</t>
  </si>
  <si>
    <t>合計 / Q</t>
  </si>
  <si>
    <t>合計 / P</t>
  </si>
  <si>
    <t>合計 / R</t>
  </si>
  <si>
    <t>合計 / Z</t>
  </si>
  <si>
    <t>行ラベル</t>
  </si>
  <si>
    <t>総計</t>
  </si>
  <si>
    <t>合計 / X</t>
  </si>
  <si>
    <t>合計 / U</t>
  </si>
  <si>
    <t>合計 / T</t>
  </si>
  <si>
    <t>合計 / S</t>
  </si>
  <si>
    <t>1文字目</t>
    <rPh sb="1" eb="4">
      <t>モジメ</t>
    </rPh>
    <phoneticPr fontId="1"/>
  </si>
  <si>
    <t>合計 / V</t>
  </si>
  <si>
    <t>合計 / W</t>
  </si>
  <si>
    <t>合計 / Y</t>
  </si>
  <si>
    <t>A</t>
  </si>
  <si>
    <t>B</t>
  </si>
  <si>
    <t>MA</t>
    <phoneticPr fontId="1"/>
  </si>
  <si>
    <t>RE</t>
    <phoneticPr fontId="1"/>
  </si>
  <si>
    <t>LI</t>
    <phoneticPr fontId="1"/>
  </si>
  <si>
    <t>CO</t>
    <phoneticPr fontId="1"/>
  </si>
  <si>
    <t>SA</t>
    <phoneticPr fontId="1"/>
  </si>
  <si>
    <t>ST</t>
    <phoneticPr fontId="1"/>
  </si>
  <si>
    <t>MI</t>
    <phoneticPr fontId="1"/>
  </si>
  <si>
    <t>NE</t>
    <phoneticPr fontId="1"/>
  </si>
  <si>
    <t>HA</t>
    <phoneticPr fontId="1"/>
  </si>
  <si>
    <t>TO</t>
    <phoneticPr fontId="1"/>
  </si>
  <si>
    <t>ユニーク文字数</t>
    <rPh sb="4" eb="7">
      <t>モジスウ</t>
    </rPh>
    <phoneticPr fontId="1"/>
  </si>
  <si>
    <t>W1位</t>
    <rPh sb="2" eb="3">
      <t>イ</t>
    </rPh>
    <phoneticPr fontId="1"/>
  </si>
  <si>
    <t>W2位</t>
    <rPh sb="2" eb="3">
      <t>イ</t>
    </rPh>
    <phoneticPr fontId="1"/>
  </si>
  <si>
    <t>W3位</t>
    <rPh sb="2" eb="3">
      <t>イ</t>
    </rPh>
    <phoneticPr fontId="1"/>
  </si>
  <si>
    <t>他</t>
    <rPh sb="0" eb="1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</si>
</sst>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0" fontId="0" fillId="0" borderId="0" xfId="1" applyNumberFormat="1" applyFont="1">
      <alignment vertical="center"/>
    </xf>
  </cellXfs>
  <cellStyles count="2">
    <cellStyle name="パーセント" xfId="1" builtinId="5"/>
    <cellStyle name="標準" xfId="0" builtinId="0"/>
  </cellStyles>
  <dxfs count="4">
    <dxf>
      <fill>
        <patternFill>
          <bgColor rgb="FF00FFFF"/>
        </patternFill>
      </fill>
    </dxf>
    <dxf>
      <fill>
        <patternFill>
          <bgColor rgb="FFFFC000"/>
        </patternFill>
      </fill>
    </dxf>
    <dxf>
      <fill>
        <patternFill>
          <bgColor rgb="FF00FFFF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新大平下" refreshedDate="44542.791065393518" createdVersion="7" refreshedVersion="7" minRefreshableVersion="3" recordCount="27" xr:uid="{B191ECF9-5BA3-425D-81D2-BD948E08AA9F}">
  <cacheSource type="worksheet">
    <worksheetSource ref="A3:AA30" sheet="Sheet1"/>
  </cacheSource>
  <cacheFields count="27">
    <cacheField name="↓2文字目" numFmtId="0">
      <sharedItems count="27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T"/>
        <s v="U"/>
        <s v="V"/>
        <s v="W"/>
        <s v="X"/>
        <s v="Y"/>
        <s v="Z"/>
        <s v="-"/>
      </sharedItems>
    </cacheField>
    <cacheField name="A" numFmtId="0">
      <sharedItems containsSemiMixedTypes="0" containsString="0" containsNumber="1" containsInteger="1" minValue="367" maxValue="4432" count="27">
        <n v="532"/>
        <n v="1556"/>
        <n v="2990"/>
        <n v="1751"/>
        <n v="391"/>
        <n v="545"/>
        <n v="1279"/>
        <n v="367"/>
        <n v="3465"/>
        <n v="380"/>
        <n v="2011"/>
        <n v="3653"/>
        <n v="2719"/>
        <n v="3327"/>
        <n v="759"/>
        <n v="1627"/>
        <n v="580"/>
        <n v="4200"/>
        <n v="4432"/>
        <n v="2423"/>
        <n v="978"/>
        <n v="652"/>
        <n v="420"/>
        <n v="565"/>
        <n v="636"/>
        <n v="966"/>
        <n v="1139"/>
      </sharedItems>
    </cacheField>
    <cacheField name="B" numFmtId="0">
      <sharedItems containsSemiMixedTypes="0" containsString="0" containsNumber="1" containsInteger="1" minValue="11" maxValue="4339" count="26">
        <n v="2594"/>
        <n v="584"/>
        <n v="401"/>
        <n v="126"/>
        <n v="4339"/>
        <n v="194"/>
        <n v="163"/>
        <n v="254"/>
        <n v="2477"/>
        <n v="128"/>
        <n v="123"/>
        <n v="2724"/>
        <n v="586"/>
        <n v="183"/>
        <n v="2173"/>
        <n v="301"/>
        <n v="11"/>
        <n v="2568"/>
        <n v="632"/>
        <n v="305"/>
        <n v="1288"/>
        <n v="29"/>
        <n v="36"/>
        <n v="178"/>
        <n v="25"/>
        <n v="636"/>
      </sharedItems>
    </cacheField>
    <cacheField name="C" numFmtId="0">
      <sharedItems containsSemiMixedTypes="0" containsString="0" containsNumber="1" containsInteger="1" minValue="24" maxValue="6477"/>
    </cacheField>
    <cacheField name="D" numFmtId="0">
      <sharedItems containsSemiMixedTypes="0" containsString="0" containsNumber="1" containsInteger="1" minValue="8" maxValue="2773"/>
    </cacheField>
    <cacheField name="E" numFmtId="0">
      <sharedItems containsSemiMixedTypes="0" containsString="0" containsNumber="1" containsInteger="1" minValue="81" maxValue="2073"/>
    </cacheField>
    <cacheField name="F" numFmtId="0">
      <sharedItems containsSemiMixedTypes="0" containsString="0" containsNumber="1" containsInteger="1" minValue="7" maxValue="2984"/>
    </cacheField>
    <cacheField name="G" numFmtId="0">
      <sharedItems containsSemiMixedTypes="0" containsString="0" containsNumber="1" containsInteger="1" minValue="22" maxValue="4625"/>
    </cacheField>
    <cacheField name="H" numFmtId="0">
      <sharedItems containsSemiMixedTypes="0" containsString="0" containsNumber="1" containsInteger="1" minValue="12" maxValue="5610"/>
    </cacheField>
    <cacheField name="I" numFmtId="0">
      <sharedItems containsSemiMixedTypes="0" containsString="0" containsNumber="1" containsInteger="1" minValue="76" maxValue="4053"/>
    </cacheField>
    <cacheField name="J" numFmtId="0">
      <sharedItems containsSemiMixedTypes="0" containsString="0" containsNumber="1" containsInteger="1" minValue="14" maxValue="3042" count="27">
        <n v="3042"/>
        <n v="549"/>
        <n v="921"/>
        <n v="273"/>
        <n v="866"/>
        <n v="433"/>
        <n v="132"/>
        <n v="320"/>
        <n v="1162"/>
        <n v="177"/>
        <n v="514"/>
        <n v="194"/>
        <n v="664"/>
        <n v="279"/>
        <n v="1367"/>
        <n v="1290"/>
        <n v="14"/>
        <n v="567"/>
        <n v="1083"/>
        <n v="657"/>
        <n v="1052"/>
        <n v="156"/>
        <n v="173"/>
        <n v="59"/>
        <n v="253"/>
        <n v="22"/>
        <n v="823"/>
      </sharedItems>
    </cacheField>
    <cacheField name="K" numFmtId="0">
      <sharedItems containsSemiMixedTypes="0" containsString="0" containsNumber="1" containsInteger="1" minValue="5" maxValue="4473"/>
    </cacheField>
    <cacheField name="L" numFmtId="0">
      <sharedItems containsSemiMixedTypes="0" containsString="0" containsNumber="1" containsInteger="1" minValue="14" maxValue="7068"/>
    </cacheField>
    <cacheField name="M" numFmtId="0">
      <sharedItems containsSemiMixedTypes="0" containsString="0" containsNumber="1" containsInteger="1" minValue="18" maxValue="8371"/>
    </cacheField>
    <cacheField name="N" numFmtId="0">
      <sharedItems containsSemiMixedTypes="0" containsString="0" containsNumber="1" containsInteger="1" minValue="11" maxValue="6088"/>
    </cacheField>
    <cacheField name="O" numFmtId="0">
      <sharedItems containsSemiMixedTypes="0" containsString="0" containsNumber="1" containsInteger="1" minValue="3" maxValue="3246"/>
    </cacheField>
    <cacheField name="P" numFmtId="0">
      <sharedItems containsSemiMixedTypes="0" containsString="0" containsNumber="1" containsInteger="1" minValue="13" maxValue="3074"/>
    </cacheField>
    <cacheField name="Q" numFmtId="0">
      <sharedItems containsSemiMixedTypes="0" containsString="0" containsNumber="1" containsInteger="1" minValue="4" maxValue="816"/>
    </cacheField>
    <cacheField name="R" numFmtId="0">
      <sharedItems containsSemiMixedTypes="0" containsString="0" containsNumber="1" containsInteger="1" minValue="13" maxValue="7128"/>
    </cacheField>
    <cacheField name="S" numFmtId="0">
      <sharedItems containsSemiMixedTypes="0" containsString="0" containsNumber="1" containsInteger="1" minValue="13" maxValue="6254"/>
    </cacheField>
    <cacheField name="T" numFmtId="0">
      <sharedItems containsSemiMixedTypes="0" containsString="0" containsNumber="1" containsInteger="1" minValue="27" maxValue="5512"/>
    </cacheField>
    <cacheField name="U" numFmtId="0">
      <sharedItems containsSemiMixedTypes="0" containsString="0" containsNumber="1" containsInteger="1" minValue="9" maxValue="1999"/>
    </cacheField>
    <cacheField name="V" numFmtId="0">
      <sharedItems containsSemiMixedTypes="0" containsString="0" containsNumber="1" containsInteger="1" minValue="2" maxValue="2398"/>
    </cacheField>
    <cacheField name="W" numFmtId="0">
      <sharedItems containsSemiMixedTypes="0" containsString="0" containsNumber="1" containsInteger="1" minValue="4" maxValue="3471"/>
    </cacheField>
    <cacheField name="X" numFmtId="0">
      <sharedItems containsSemiMixedTypes="0" containsString="0" containsNumber="1" containsInteger="1" minValue="1" maxValue="126"/>
    </cacheField>
    <cacheField name="Y" numFmtId="0">
      <sharedItems containsSemiMixedTypes="0" containsString="0" containsNumber="1" containsInteger="1" minValue="3" maxValue="2428"/>
    </cacheField>
    <cacheField name="Z" numFmtId="0">
      <sharedItems containsSemiMixedTypes="0" containsString="0" containsNumber="1" containsInteger="1" minValue="3" maxValue="2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n v="3669"/>
    <n v="2244"/>
    <n v="1337"/>
    <n v="2577"/>
    <n v="2063"/>
    <n v="5610"/>
    <n v="309"/>
    <x v="0"/>
    <n v="4473"/>
    <n v="3342"/>
    <n v="8371"/>
    <n v="4191"/>
    <n v="375"/>
    <n v="2480"/>
    <n v="51"/>
    <n v="2674"/>
    <n v="6254"/>
    <n v="5298"/>
    <n v="218"/>
    <n v="942"/>
    <n v="2372"/>
    <n v="65"/>
    <n v="1428"/>
    <n v="528"/>
  </r>
  <r>
    <x v="1"/>
    <x v="1"/>
    <x v="1"/>
    <n v="377"/>
    <n v="150"/>
    <n v="276"/>
    <n v="256"/>
    <n v="258"/>
    <n v="275"/>
    <n v="715"/>
    <x v="1"/>
    <n v="417"/>
    <n v="216"/>
    <n v="476"/>
    <n v="405"/>
    <n v="280"/>
    <n v="170"/>
    <n v="31"/>
    <n v="274"/>
    <n v="762"/>
    <n v="376"/>
    <n v="168"/>
    <n v="22"/>
    <n v="145"/>
    <n v="14"/>
    <n v="139"/>
    <n v="10"/>
  </r>
  <r>
    <x v="2"/>
    <x v="2"/>
    <x v="2"/>
    <n v="484"/>
    <n v="472"/>
    <n v="1360"/>
    <n v="535"/>
    <n v="363"/>
    <n v="324"/>
    <n v="1367"/>
    <x v="2"/>
    <n v="729"/>
    <n v="374"/>
    <n v="1051"/>
    <n v="510"/>
    <n v="641"/>
    <n v="413"/>
    <n v="29"/>
    <n v="344"/>
    <n v="1274"/>
    <n v="712"/>
    <n v="211"/>
    <n v="103"/>
    <n v="73"/>
    <n v="34"/>
    <n v="322"/>
    <n v="15"/>
  </r>
  <r>
    <x v="3"/>
    <x v="3"/>
    <x v="3"/>
    <n v="195"/>
    <n v="260"/>
    <n v="623"/>
    <n v="282"/>
    <n v="192"/>
    <n v="236"/>
    <n v="1068"/>
    <x v="3"/>
    <n v="565"/>
    <n v="251"/>
    <n v="632"/>
    <n v="334"/>
    <n v="345"/>
    <n v="218"/>
    <n v="11"/>
    <n v="207"/>
    <n v="818"/>
    <n v="461"/>
    <n v="155"/>
    <n v="17"/>
    <n v="82"/>
    <n v="10"/>
    <n v="176"/>
    <n v="6"/>
  </r>
  <r>
    <x v="4"/>
    <x v="4"/>
    <x v="4"/>
    <n v="916"/>
    <n v="2773"/>
    <n v="189"/>
    <n v="1133"/>
    <n v="1774"/>
    <n v="1927"/>
    <n v="219"/>
    <x v="4"/>
    <n v="2294"/>
    <n v="2915"/>
    <n v="3177"/>
    <n v="6088"/>
    <n v="124"/>
    <n v="1612"/>
    <n v="27"/>
    <n v="7128"/>
    <n v="4550"/>
    <n v="3044"/>
    <n v="170"/>
    <n v="1140"/>
    <n v="1952"/>
    <n v="126"/>
    <n v="481"/>
    <n v="2233"/>
  </r>
  <r>
    <x v="5"/>
    <x v="5"/>
    <x v="5"/>
    <n v="337"/>
    <n v="139"/>
    <n v="315"/>
    <n v="264"/>
    <n v="355"/>
    <n v="164"/>
    <n v="458"/>
    <x v="5"/>
    <n v="360"/>
    <n v="104"/>
    <n v="400"/>
    <n v="265"/>
    <n v="2115"/>
    <n v="241"/>
    <n v="14"/>
    <n v="167"/>
    <n v="440"/>
    <n v="526"/>
    <n v="108"/>
    <n v="42"/>
    <n v="66"/>
    <n v="8"/>
    <n v="143"/>
    <n v="8"/>
  </r>
  <r>
    <x v="6"/>
    <x v="6"/>
    <x v="6"/>
    <n v="144"/>
    <n v="117"/>
    <n v="370"/>
    <n v="200"/>
    <n v="199"/>
    <n v="161"/>
    <n v="450"/>
    <x v="6"/>
    <n v="436"/>
    <n v="171"/>
    <n v="649"/>
    <n v="356"/>
    <n v="383"/>
    <n v="186"/>
    <n v="6"/>
    <n v="114"/>
    <n v="745"/>
    <n v="393"/>
    <n v="142"/>
    <n v="33"/>
    <n v="60"/>
    <n v="13"/>
    <n v="219"/>
    <n v="9"/>
  </r>
  <r>
    <x v="7"/>
    <x v="7"/>
    <x v="7"/>
    <n v="2700"/>
    <n v="287"/>
    <n v="149"/>
    <n v="107"/>
    <n v="284"/>
    <n v="125"/>
    <n v="315"/>
    <x v="7"/>
    <n v="679"/>
    <n v="146"/>
    <n v="501"/>
    <n v="286"/>
    <n v="613"/>
    <n v="629"/>
    <n v="11"/>
    <n v="311"/>
    <n v="4741"/>
    <n v="3471"/>
    <n v="71"/>
    <n v="19"/>
    <n v="633"/>
    <n v="5"/>
    <n v="265"/>
    <n v="32"/>
  </r>
  <r>
    <x v="8"/>
    <x v="8"/>
    <x v="8"/>
    <n v="1182"/>
    <n v="1830"/>
    <n v="786"/>
    <n v="2984"/>
    <n v="1297"/>
    <n v="3517"/>
    <n v="278"/>
    <x v="8"/>
    <n v="3528"/>
    <n v="7068"/>
    <n v="6339"/>
    <n v="2462"/>
    <n v="196"/>
    <n v="1369"/>
    <n v="37"/>
    <n v="3707"/>
    <n v="2753"/>
    <n v="1700"/>
    <n v="164"/>
    <n v="2398"/>
    <n v="3471"/>
    <n v="100"/>
    <n v="131"/>
    <n v="502"/>
  </r>
  <r>
    <x v="9"/>
    <x v="9"/>
    <x v="9"/>
    <n v="214"/>
    <n v="70"/>
    <n v="84"/>
    <n v="202"/>
    <n v="85"/>
    <n v="97"/>
    <n v="124"/>
    <x v="9"/>
    <n v="369"/>
    <n v="72"/>
    <n v="584"/>
    <n v="179"/>
    <n v="104"/>
    <n v="89"/>
    <n v="6"/>
    <n v="125"/>
    <n v="324"/>
    <n v="233"/>
    <n v="57"/>
    <n v="28"/>
    <n v="49"/>
    <n v="4"/>
    <n v="133"/>
    <n v="7"/>
  </r>
  <r>
    <x v="10"/>
    <x v="10"/>
    <x v="10"/>
    <n v="289"/>
    <n v="266"/>
    <n v="273"/>
    <n v="476"/>
    <n v="237"/>
    <n v="745"/>
    <n v="912"/>
    <x v="10"/>
    <n v="849"/>
    <n v="86"/>
    <n v="2311"/>
    <n v="1340"/>
    <n v="1104"/>
    <n v="106"/>
    <n v="7"/>
    <n v="370"/>
    <n v="4186"/>
    <n v="2638"/>
    <n v="269"/>
    <n v="23"/>
    <n v="81"/>
    <n v="5"/>
    <n v="1058"/>
    <n v="16"/>
  </r>
  <r>
    <x v="11"/>
    <x v="11"/>
    <x v="11"/>
    <n v="2289"/>
    <n v="179"/>
    <n v="1144"/>
    <n v="1859"/>
    <n v="2521"/>
    <n v="229"/>
    <n v="471"/>
    <x v="11"/>
    <n v="289"/>
    <n v="220"/>
    <n v="199"/>
    <n v="147"/>
    <n v="363"/>
    <n v="2187"/>
    <n v="55"/>
    <n v="71"/>
    <n v="545"/>
    <n v="333"/>
    <n v="262"/>
    <n v="41"/>
    <n v="44"/>
    <n v="24"/>
    <n v="67"/>
    <n v="12"/>
  </r>
  <r>
    <x v="12"/>
    <x v="12"/>
    <x v="12"/>
    <n v="444"/>
    <n v="457"/>
    <n v="1359"/>
    <n v="490"/>
    <n v="764"/>
    <n v="849"/>
    <n v="1744"/>
    <x v="12"/>
    <n v="1677"/>
    <n v="188"/>
    <n v="1036"/>
    <n v="271"/>
    <n v="774"/>
    <n v="363"/>
    <n v="26"/>
    <n v="355"/>
    <n v="2003"/>
    <n v="2676"/>
    <n v="455"/>
    <n v="58"/>
    <n v="88"/>
    <n v="13"/>
    <n v="1214"/>
    <n v="23"/>
  </r>
  <r>
    <x v="13"/>
    <x v="13"/>
    <x v="13"/>
    <n v="250"/>
    <n v="292"/>
    <n v="2073"/>
    <n v="131"/>
    <n v="293"/>
    <n v="204"/>
    <n v="4053"/>
    <x v="13"/>
    <n v="755"/>
    <n v="51"/>
    <n v="289"/>
    <n v="178"/>
    <n v="3246"/>
    <n v="79"/>
    <n v="10"/>
    <n v="100"/>
    <n v="724"/>
    <n v="929"/>
    <n v="1999"/>
    <n v="54"/>
    <n v="20"/>
    <n v="6"/>
    <n v="260"/>
    <n v="17"/>
  </r>
  <r>
    <x v="14"/>
    <x v="14"/>
    <x v="14"/>
    <n v="6477"/>
    <n v="1906"/>
    <n v="117"/>
    <n v="2653"/>
    <n v="3287"/>
    <n v="2833"/>
    <n v="277"/>
    <x v="14"/>
    <n v="3106"/>
    <n v="2227"/>
    <n v="4530"/>
    <n v="3472"/>
    <n v="145"/>
    <n v="1730"/>
    <n v="197"/>
    <n v="2493"/>
    <n v="4359"/>
    <n v="5512"/>
    <n v="56"/>
    <n v="614"/>
    <n v="2045"/>
    <n v="13"/>
    <n v="1910"/>
    <n v="433"/>
  </r>
  <r>
    <x v="15"/>
    <x v="15"/>
    <x v="15"/>
    <n v="344"/>
    <n v="177"/>
    <n v="511"/>
    <n v="709"/>
    <n v="403"/>
    <n v="216"/>
    <n v="667"/>
    <x v="15"/>
    <n v="418"/>
    <n v="169"/>
    <n v="428"/>
    <n v="848"/>
    <n v="556"/>
    <n v="224"/>
    <n v="35"/>
    <n v="181"/>
    <n v="2746"/>
    <n v="395"/>
    <n v="691"/>
    <n v="49"/>
    <n v="81"/>
    <n v="35"/>
    <n v="130"/>
    <n v="10"/>
  </r>
  <r>
    <x v="16"/>
    <x v="16"/>
    <x v="16"/>
    <n v="24"/>
    <n v="8"/>
    <n v="140"/>
    <n v="7"/>
    <n v="22"/>
    <n v="38"/>
    <n v="82"/>
    <x v="16"/>
    <n v="5"/>
    <n v="14"/>
    <n v="18"/>
    <n v="11"/>
    <n v="3"/>
    <n v="17"/>
    <n v="16"/>
    <n v="13"/>
    <n v="187"/>
    <n v="27"/>
    <n v="9"/>
    <n v="6"/>
    <n v="4"/>
    <n v="1"/>
    <n v="3"/>
    <n v="3"/>
  </r>
  <r>
    <x v="17"/>
    <x v="17"/>
    <x v="17"/>
    <n v="3135"/>
    <n v="1557"/>
    <n v="497"/>
    <n v="2186"/>
    <n v="4625"/>
    <n v="754"/>
    <n v="827"/>
    <x v="17"/>
    <n v="1019"/>
    <n v="119"/>
    <n v="924"/>
    <n v="430"/>
    <n v="1134"/>
    <n v="3074"/>
    <n v="81"/>
    <n v="109"/>
    <n v="882"/>
    <n v="4083"/>
    <n v="397"/>
    <n v="94"/>
    <n v="126"/>
    <n v="38"/>
    <n v="160"/>
    <n v="23"/>
  </r>
  <r>
    <x v="18"/>
    <x v="18"/>
    <x v="18"/>
    <n v="1131"/>
    <n v="726"/>
    <n v="1596"/>
    <n v="573"/>
    <n v="743"/>
    <n v="898"/>
    <n v="2243"/>
    <x v="18"/>
    <n v="3412"/>
    <n v="493"/>
    <n v="3533"/>
    <n v="1927"/>
    <n v="973"/>
    <n v="527"/>
    <n v="64"/>
    <n v="752"/>
    <n v="1840"/>
    <n v="3597"/>
    <n v="632"/>
    <n v="106"/>
    <n v="172"/>
    <n v="38"/>
    <n v="2428"/>
    <n v="34"/>
  </r>
  <r>
    <x v="19"/>
    <x v="19"/>
    <x v="19"/>
    <n v="486"/>
    <n v="206"/>
    <n v="630"/>
    <n v="553"/>
    <n v="546"/>
    <n v="545"/>
    <n v="2164"/>
    <x v="19"/>
    <n v="1589"/>
    <n v="225"/>
    <n v="1585"/>
    <n v="969"/>
    <n v="651"/>
    <n v="189"/>
    <n v="34"/>
    <n v="316"/>
    <n v="6100"/>
    <n v="794"/>
    <n v="371"/>
    <n v="92"/>
    <n v="126"/>
    <n v="31"/>
    <n v="593"/>
    <n v="21"/>
  </r>
  <r>
    <x v="20"/>
    <x v="20"/>
    <x v="20"/>
    <n v="953"/>
    <n v="426"/>
    <n v="188"/>
    <n v="2757"/>
    <n v="557"/>
    <n v="1026"/>
    <n v="76"/>
    <x v="20"/>
    <n v="1290"/>
    <n v="1863"/>
    <n v="1311"/>
    <n v="535"/>
    <n v="276"/>
    <n v="705"/>
    <n v="816"/>
    <n v="824"/>
    <n v="4338"/>
    <n v="600"/>
    <n v="38"/>
    <n v="34"/>
    <n v="34"/>
    <n v="12"/>
    <n v="1310"/>
    <n v="160"/>
  </r>
  <r>
    <x v="21"/>
    <x v="21"/>
    <x v="21"/>
    <n v="135"/>
    <n v="31"/>
    <n v="833"/>
    <n v="38"/>
    <n v="63"/>
    <n v="28"/>
    <n v="205"/>
    <x v="21"/>
    <n v="54"/>
    <n v="73"/>
    <n v="85"/>
    <n v="53"/>
    <n v="249"/>
    <n v="92"/>
    <n v="10"/>
    <n v="29"/>
    <n v="138"/>
    <n v="72"/>
    <n v="40"/>
    <n v="17"/>
    <n v="13"/>
    <n v="4"/>
    <n v="15"/>
    <n v="6"/>
  </r>
  <r>
    <x v="22"/>
    <x v="22"/>
    <x v="3"/>
    <n v="112"/>
    <n v="67"/>
    <n v="81"/>
    <n v="67"/>
    <n v="141"/>
    <n v="100"/>
    <n v="394"/>
    <x v="22"/>
    <n v="196"/>
    <n v="49"/>
    <n v="118"/>
    <n v="85"/>
    <n v="268"/>
    <n v="72"/>
    <n v="22"/>
    <n v="124"/>
    <n v="790"/>
    <n v="688"/>
    <n v="46"/>
    <n v="20"/>
    <n v="92"/>
    <n v="9"/>
    <n v="39"/>
    <n v="12"/>
  </r>
  <r>
    <x v="23"/>
    <x v="23"/>
    <x v="22"/>
    <n v="38"/>
    <n v="99"/>
    <n v="1025"/>
    <n v="52"/>
    <n v="30"/>
    <n v="12"/>
    <n v="125"/>
    <x v="23"/>
    <n v="13"/>
    <n v="35"/>
    <n v="44"/>
    <n v="27"/>
    <n v="60"/>
    <n v="28"/>
    <n v="4"/>
    <n v="20"/>
    <n v="13"/>
    <n v="28"/>
    <n v="16"/>
    <n v="4"/>
    <n v="6"/>
    <n v="9"/>
    <n v="5"/>
    <n v="10"/>
  </r>
  <r>
    <x v="24"/>
    <x v="24"/>
    <x v="23"/>
    <n v="398"/>
    <n v="215"/>
    <n v="228"/>
    <n v="97"/>
    <n v="163"/>
    <n v="806"/>
    <n v="101"/>
    <x v="24"/>
    <n v="1082"/>
    <n v="205"/>
    <n v="1696"/>
    <n v="519"/>
    <n v="85"/>
    <n v="79"/>
    <n v="6"/>
    <n v="660"/>
    <n v="1195"/>
    <n v="854"/>
    <n v="33"/>
    <n v="15"/>
    <n v="65"/>
    <n v="69"/>
    <n v="215"/>
    <n v="39"/>
  </r>
  <r>
    <x v="25"/>
    <x v="25"/>
    <x v="24"/>
    <n v="35"/>
    <n v="25"/>
    <n v="123"/>
    <n v="7"/>
    <n v="24"/>
    <n v="18"/>
    <n v="295"/>
    <x v="25"/>
    <n v="184"/>
    <n v="19"/>
    <n v="97"/>
    <n v="27"/>
    <n v="347"/>
    <n v="13"/>
    <n v="12"/>
    <n v="23"/>
    <n v="37"/>
    <n v="51"/>
    <n v="69"/>
    <n v="2"/>
    <n v="11"/>
    <n v="1"/>
    <n v="101"/>
    <n v="35"/>
  </r>
  <r>
    <x v="26"/>
    <x v="26"/>
    <x v="25"/>
    <n v="427"/>
    <n v="727"/>
    <n v="1586"/>
    <n v="318"/>
    <n v="776"/>
    <n v="107"/>
    <n v="613"/>
    <x v="26"/>
    <n v="1591"/>
    <n v="110"/>
    <n v="585"/>
    <n v="410"/>
    <n v="110"/>
    <n v="211"/>
    <n v="58"/>
    <n v="341"/>
    <n v="607"/>
    <n v="1230"/>
    <n v="361"/>
    <n v="111"/>
    <n v="104"/>
    <n v="107"/>
    <n v="188"/>
    <n v="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6F411D-EBA2-41CC-A64E-A8C032C2012A}" name="ピボットテーブル3" cacheId="18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>
  <location ref="A3:AA31" firstHeaderRow="0" firstDataRow="1" firstDataCol="1"/>
  <pivotFields count="27">
    <pivotField axis="axisRow" multipleItemSelectionAllowed="1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>
      <items count="28">
        <item x="7"/>
        <item x="9"/>
        <item x="4"/>
        <item x="22"/>
        <item x="0"/>
        <item x="5"/>
        <item x="23"/>
        <item x="16"/>
        <item x="24"/>
        <item x="21"/>
        <item x="14"/>
        <item x="25"/>
        <item x="20"/>
        <item x="26"/>
        <item x="6"/>
        <item x="1"/>
        <item x="15"/>
        <item x="3"/>
        <item x="10"/>
        <item x="19"/>
        <item x="12"/>
        <item x="2"/>
        <item x="13"/>
        <item x="8"/>
        <item x="11"/>
        <item x="17"/>
        <item x="18"/>
        <item t="default"/>
      </items>
    </pivotField>
    <pivotField dataField="1" showAll="0">
      <items count="27">
        <item x="16"/>
        <item x="24"/>
        <item x="21"/>
        <item x="22"/>
        <item x="10"/>
        <item x="3"/>
        <item x="9"/>
        <item x="6"/>
        <item x="23"/>
        <item x="13"/>
        <item x="5"/>
        <item x="7"/>
        <item x="15"/>
        <item x="19"/>
        <item x="2"/>
        <item x="1"/>
        <item x="12"/>
        <item x="18"/>
        <item x="25"/>
        <item x="20"/>
        <item x="14"/>
        <item x="8"/>
        <item x="17"/>
        <item x="0"/>
        <item x="11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</colItems>
  <dataFields count="26">
    <dataField name="合計 / A" fld="1" baseField="0" baseItem="0"/>
    <dataField name="合計 / B" fld="2" baseField="0" baseItem="0"/>
    <dataField name="合計 / C" fld="3" baseField="0" baseItem="0"/>
    <dataField name="合計 / D" fld="4" baseField="0" baseItem="0"/>
    <dataField name="合計 / E" fld="5" baseField="0" baseItem="0"/>
    <dataField name="合計 / F" fld="6" baseField="0" baseItem="0"/>
    <dataField name="合計 / H" fld="8" baseField="0" baseItem="0"/>
    <dataField name="合計 / G" fld="7" baseField="0" baseItem="0"/>
    <dataField name="合計 / I" fld="9" baseField="0" baseItem="0"/>
    <dataField name="合計 / J" fld="10" baseField="0" baseItem="0"/>
    <dataField name="合計 / K" fld="11" baseField="0" baseItem="0"/>
    <dataField name="合計 / L" fld="12" baseField="0" baseItem="0"/>
    <dataField name="合計 / M" fld="13" baseField="0" baseItem="0"/>
    <dataField name="合計 / N" fld="14" baseField="0" baseItem="0"/>
    <dataField name="合計 / O" fld="15" baseField="0" baseItem="0"/>
    <dataField name="合計 / P" fld="16" baseField="0" baseItem="0"/>
    <dataField name="合計 / Q" fld="17" baseField="0" baseItem="0"/>
    <dataField name="合計 / R" fld="18" baseField="0" baseItem="0"/>
    <dataField name="合計 / S" fld="19" baseField="0" baseItem="0"/>
    <dataField name="合計 / T" fld="20" baseField="0" baseItem="0"/>
    <dataField name="合計 / U" fld="21" baseField="0" baseItem="0"/>
    <dataField name="合計 / V" fld="22" baseField="0" baseItem="0"/>
    <dataField name="合計 / W" fld="23" baseField="0" baseItem="0"/>
    <dataField name="合計 / X" fld="24" baseField="0" baseItem="0"/>
    <dataField name="合計 / Y" fld="25" baseField="0" baseItem="0"/>
    <dataField name="合計 / Z" fld="2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2E247-6E19-49AF-85AD-5E463F4F2602}">
  <dimension ref="A1:AX53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4" sqref="B34"/>
    </sheetView>
  </sheetViews>
  <sheetFormatPr defaultRowHeight="18" x14ac:dyDescent="0.45"/>
  <sheetData>
    <row r="1" spans="1:50" x14ac:dyDescent="0.45">
      <c r="C1" t="s">
        <v>28</v>
      </c>
    </row>
    <row r="2" spans="1:50" x14ac:dyDescent="0.45">
      <c r="A2" t="s">
        <v>26</v>
      </c>
      <c r="AB2" t="s">
        <v>36</v>
      </c>
      <c r="AC2" t="s">
        <v>37</v>
      </c>
    </row>
    <row r="3" spans="1:50" x14ac:dyDescent="0.45">
      <c r="A3" t="s">
        <v>27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39</v>
      </c>
      <c r="AE3" t="s">
        <v>29</v>
      </c>
      <c r="AF3" t="s">
        <v>30</v>
      </c>
      <c r="AG3" t="s">
        <v>31</v>
      </c>
      <c r="AH3" t="s">
        <v>32</v>
      </c>
      <c r="AI3" t="s">
        <v>33</v>
      </c>
      <c r="AK3" t="s">
        <v>38</v>
      </c>
      <c r="AL3" t="s">
        <v>29</v>
      </c>
      <c r="AM3" t="s">
        <v>30</v>
      </c>
      <c r="AN3" t="s">
        <v>31</v>
      </c>
      <c r="AO3" t="s">
        <v>32</v>
      </c>
      <c r="AP3" t="s">
        <v>33</v>
      </c>
      <c r="AR3" t="s">
        <v>82</v>
      </c>
      <c r="AS3" t="s">
        <v>83</v>
      </c>
      <c r="AT3" t="s">
        <v>84</v>
      </c>
      <c r="AV3" t="s">
        <v>82</v>
      </c>
      <c r="AW3" t="s">
        <v>83</v>
      </c>
      <c r="AX3" t="s">
        <v>84</v>
      </c>
    </row>
    <row r="4" spans="1:50" x14ac:dyDescent="0.45">
      <c r="A4" t="s">
        <v>0</v>
      </c>
      <c r="B4">
        <v>532</v>
      </c>
      <c r="C4">
        <v>2594</v>
      </c>
      <c r="D4">
        <v>3669</v>
      </c>
      <c r="E4">
        <v>2244</v>
      </c>
      <c r="F4">
        <v>1337</v>
      </c>
      <c r="G4">
        <v>2577</v>
      </c>
      <c r="H4">
        <v>2063</v>
      </c>
      <c r="I4">
        <v>5610</v>
      </c>
      <c r="J4">
        <v>309</v>
      </c>
      <c r="K4">
        <v>3042</v>
      </c>
      <c r="L4">
        <v>4473</v>
      </c>
      <c r="M4">
        <v>3342</v>
      </c>
      <c r="N4">
        <v>8371</v>
      </c>
      <c r="O4">
        <v>4191</v>
      </c>
      <c r="P4">
        <v>375</v>
      </c>
      <c r="Q4">
        <v>2480</v>
      </c>
      <c r="R4">
        <v>51</v>
      </c>
      <c r="S4">
        <v>2674</v>
      </c>
      <c r="T4">
        <v>6254</v>
      </c>
      <c r="U4">
        <v>5298</v>
      </c>
      <c r="V4">
        <v>218</v>
      </c>
      <c r="W4">
        <v>942</v>
      </c>
      <c r="X4">
        <v>2372</v>
      </c>
      <c r="Y4">
        <v>65</v>
      </c>
      <c r="Z4">
        <v>1428</v>
      </c>
      <c r="AA4">
        <v>528</v>
      </c>
      <c r="AB4">
        <f>SUM($B4:$AA4)</f>
        <v>67039</v>
      </c>
      <c r="AC4" s="1">
        <f>AB4/26</f>
        <v>2578.4230769230771</v>
      </c>
      <c r="AE4" t="str">
        <f>INDEX($B$3:$AA$3,1,MATCH(LARGE($B4:$AA4,1),$B4:$AA4,0))&amp;$A4</f>
        <v>MA</v>
      </c>
      <c r="AF4" t="str">
        <f>INDEX($B$3:$AA$3,1,MATCH(LARGE($B4:$AA4,2),$B4:$AA4,0))&amp;$A4</f>
        <v>SA</v>
      </c>
      <c r="AG4" t="str">
        <f>INDEX($B$3:$AA$3,1,MATCH(LARGE($B4:$AA4,3),$B4:$AA4,0))&amp;$A4</f>
        <v>HA</v>
      </c>
      <c r="AH4" t="str">
        <f>INDEX($B$3:$AA$3,1,MATCH(LARGE($B4:$AA4,4),$B4:$AA4,0))&amp;$A4</f>
        <v>TA</v>
      </c>
      <c r="AI4" t="str">
        <f>INDEX($B$3:$AA$3,1,MATCH(LARGE($B4:$AA4,5),$B4:$AA4,0))&amp;$A4</f>
        <v>KA</v>
      </c>
      <c r="AL4">
        <f>LARGE($B4:$AA4,1)</f>
        <v>8371</v>
      </c>
      <c r="AM4">
        <f>LARGE($B4:$AA4,2)</f>
        <v>6254</v>
      </c>
      <c r="AN4">
        <f>LARGE($B4:$AA4,3)</f>
        <v>5610</v>
      </c>
      <c r="AO4">
        <f>LARGE($B4:$AA4,4)</f>
        <v>5298</v>
      </c>
      <c r="AP4">
        <f>LARGE($B4:$AA4,5)</f>
        <v>4473</v>
      </c>
      <c r="AR4" t="str">
        <f>INDEX($B$3:$AA$3,1,MATCH(SMALL($B4:$AA4,1),$B4:$AA4,0))&amp;$A4</f>
        <v>QA</v>
      </c>
      <c r="AS4" t="str">
        <f>INDEX($B$3:$AA$3,1,MATCH(SMALL($B4:$AA4,2),$B4:$AA4,0))&amp;$A4</f>
        <v>XA</v>
      </c>
      <c r="AT4" t="str">
        <f>INDEX($B$3:$AA$3,1,MATCH(SMALL($B4:$AA4,3),$B4:$AA4,0))&amp;$A4</f>
        <v>UA</v>
      </c>
      <c r="AV4">
        <f>SMALL($B4:$AA4,1)</f>
        <v>51</v>
      </c>
      <c r="AW4">
        <f>SMALL($B4:$AA4,2)</f>
        <v>65</v>
      </c>
      <c r="AX4">
        <f>SMALL($B4:$AA4,3)</f>
        <v>218</v>
      </c>
    </row>
    <row r="5" spans="1:50" x14ac:dyDescent="0.45">
      <c r="A5" t="s">
        <v>1</v>
      </c>
      <c r="B5">
        <v>1556</v>
      </c>
      <c r="C5">
        <v>584</v>
      </c>
      <c r="D5">
        <v>377</v>
      </c>
      <c r="E5">
        <v>150</v>
      </c>
      <c r="F5">
        <v>276</v>
      </c>
      <c r="G5">
        <v>256</v>
      </c>
      <c r="H5">
        <v>258</v>
      </c>
      <c r="I5">
        <v>275</v>
      </c>
      <c r="J5">
        <v>715</v>
      </c>
      <c r="K5">
        <v>549</v>
      </c>
      <c r="L5">
        <v>417</v>
      </c>
      <c r="M5">
        <v>216</v>
      </c>
      <c r="N5">
        <v>476</v>
      </c>
      <c r="O5">
        <v>405</v>
      </c>
      <c r="P5">
        <v>280</v>
      </c>
      <c r="Q5">
        <v>170</v>
      </c>
      <c r="R5">
        <v>31</v>
      </c>
      <c r="S5">
        <v>274</v>
      </c>
      <c r="T5">
        <v>762</v>
      </c>
      <c r="U5">
        <v>376</v>
      </c>
      <c r="V5">
        <v>168</v>
      </c>
      <c r="W5">
        <v>22</v>
      </c>
      <c r="X5">
        <v>145</v>
      </c>
      <c r="Y5">
        <v>14</v>
      </c>
      <c r="Z5">
        <v>139</v>
      </c>
      <c r="AA5">
        <v>10</v>
      </c>
      <c r="AB5">
        <f t="shared" ref="AB5:AB31" si="0">SUM($B5:$AA5)</f>
        <v>8901</v>
      </c>
      <c r="AC5" s="1">
        <f t="shared" ref="AC5:AC30" si="1">AB5/26</f>
        <v>342.34615384615387</v>
      </c>
      <c r="AE5" t="str">
        <f t="shared" ref="AE5:AE31" si="2">INDEX($B$3:$AA$3,1,MATCH(LARGE($B5:$AA5,1),$B5:$AA5,0))&amp;$A5</f>
        <v>AB</v>
      </c>
      <c r="AF5" t="str">
        <f t="shared" ref="AF5:AF31" si="3">INDEX($B$3:$AA$3,1,MATCH(LARGE($B5:$AA5,2),$B5:$AA5,0))&amp;$A5</f>
        <v>SB</v>
      </c>
      <c r="AG5" t="str">
        <f t="shared" ref="AG5:AG31" si="4">INDEX($B$3:$AA$3,1,MATCH(LARGE($B5:$AA5,3),$B5:$AA5,0))&amp;$A5</f>
        <v>IB</v>
      </c>
      <c r="AH5" t="str">
        <f t="shared" ref="AH5:AH31" si="5">INDEX($B$3:$AA$3,1,MATCH(LARGE($B5:$AA5,4),$B5:$AA5,0))&amp;$A5</f>
        <v>BB</v>
      </c>
      <c r="AI5" t="str">
        <f t="shared" ref="AI5:AI31" si="6">INDEX($B$3:$AA$3,1,MATCH(LARGE($B5:$AA5,5),$B5:$AA5,0))&amp;$A5</f>
        <v>JB</v>
      </c>
      <c r="AL5">
        <f t="shared" ref="AL5:AL30" si="7">LARGE($B5:$AA5,1)</f>
        <v>1556</v>
      </c>
      <c r="AM5">
        <f t="shared" ref="AM5:AM30" si="8">LARGE($B5:$AA5,2)</f>
        <v>762</v>
      </c>
      <c r="AN5">
        <f t="shared" ref="AN5:AN30" si="9">LARGE($B5:$AA5,3)</f>
        <v>715</v>
      </c>
      <c r="AO5">
        <f t="shared" ref="AO5:AO30" si="10">LARGE($B5:$AA5,4)</f>
        <v>584</v>
      </c>
      <c r="AP5">
        <f t="shared" ref="AP5:AP30" si="11">LARGE($B5:$AA5,5)</f>
        <v>549</v>
      </c>
      <c r="AR5" t="str">
        <f t="shared" ref="AR5:AR31" si="12">INDEX($B$3:$AA$3,1,MATCH(SMALL($B5:$AA5,1),$B5:$AA5,0))&amp;$A5</f>
        <v>ZB</v>
      </c>
      <c r="AS5" t="str">
        <f t="shared" ref="AS5:AS31" si="13">INDEX($B$3:$AA$3,1,MATCH(SMALL($B5:$AA5,2),$B5:$AA5,0))&amp;$A5</f>
        <v>XB</v>
      </c>
      <c r="AT5" t="str">
        <f t="shared" ref="AT5:AT31" si="14">INDEX($B$3:$AA$3,1,MATCH(SMALL($B5:$AA5,3),$B5:$AA5,0))&amp;$A5</f>
        <v>VB</v>
      </c>
      <c r="AV5">
        <f t="shared" ref="AV5:AV31" si="15">SMALL($B5:$AA5,1)</f>
        <v>10</v>
      </c>
      <c r="AW5">
        <f t="shared" ref="AW5:AW31" si="16">SMALL($B5:$AA5,2)</f>
        <v>14</v>
      </c>
      <c r="AX5">
        <f t="shared" ref="AX5:AX31" si="17">SMALL($B5:$AA5,3)</f>
        <v>22</v>
      </c>
    </row>
    <row r="6" spans="1:50" x14ac:dyDescent="0.45">
      <c r="A6" t="s">
        <v>2</v>
      </c>
      <c r="B6">
        <v>2990</v>
      </c>
      <c r="C6">
        <v>401</v>
      </c>
      <c r="D6">
        <v>484</v>
      </c>
      <c r="E6">
        <v>472</v>
      </c>
      <c r="F6">
        <v>1360</v>
      </c>
      <c r="G6">
        <v>535</v>
      </c>
      <c r="H6">
        <v>363</v>
      </c>
      <c r="I6">
        <v>324</v>
      </c>
      <c r="J6">
        <v>1367</v>
      </c>
      <c r="K6">
        <v>921</v>
      </c>
      <c r="L6">
        <v>729</v>
      </c>
      <c r="M6">
        <v>374</v>
      </c>
      <c r="N6">
        <v>1051</v>
      </c>
      <c r="O6">
        <v>510</v>
      </c>
      <c r="P6">
        <v>641</v>
      </c>
      <c r="Q6">
        <v>413</v>
      </c>
      <c r="R6">
        <v>29</v>
      </c>
      <c r="S6">
        <v>344</v>
      </c>
      <c r="T6">
        <v>1274</v>
      </c>
      <c r="U6">
        <v>712</v>
      </c>
      <c r="V6">
        <v>211</v>
      </c>
      <c r="W6">
        <v>103</v>
      </c>
      <c r="X6">
        <v>73</v>
      </c>
      <c r="Y6">
        <v>34</v>
      </c>
      <c r="Z6">
        <v>322</v>
      </c>
      <c r="AA6">
        <v>15</v>
      </c>
      <c r="AB6">
        <f t="shared" si="0"/>
        <v>16052</v>
      </c>
      <c r="AC6" s="1">
        <f t="shared" si="1"/>
        <v>617.38461538461536</v>
      </c>
      <c r="AE6" t="str">
        <f t="shared" si="2"/>
        <v>AC</v>
      </c>
      <c r="AF6" t="str">
        <f t="shared" si="3"/>
        <v>IC</v>
      </c>
      <c r="AG6" t="str">
        <f t="shared" si="4"/>
        <v>EC</v>
      </c>
      <c r="AH6" t="str">
        <f t="shared" si="5"/>
        <v>SC</v>
      </c>
      <c r="AI6" t="str">
        <f t="shared" si="6"/>
        <v>MC</v>
      </c>
      <c r="AL6">
        <f t="shared" si="7"/>
        <v>2990</v>
      </c>
      <c r="AM6">
        <f t="shared" si="8"/>
        <v>1367</v>
      </c>
      <c r="AN6">
        <f t="shared" si="9"/>
        <v>1360</v>
      </c>
      <c r="AO6">
        <f t="shared" si="10"/>
        <v>1274</v>
      </c>
      <c r="AP6">
        <f t="shared" si="11"/>
        <v>1051</v>
      </c>
      <c r="AR6" t="str">
        <f t="shared" si="12"/>
        <v>ZC</v>
      </c>
      <c r="AS6" t="str">
        <f t="shared" si="13"/>
        <v>QC</v>
      </c>
      <c r="AT6" t="str">
        <f t="shared" si="14"/>
        <v>XC</v>
      </c>
      <c r="AV6">
        <f t="shared" si="15"/>
        <v>15</v>
      </c>
      <c r="AW6">
        <f t="shared" si="16"/>
        <v>29</v>
      </c>
      <c r="AX6">
        <f t="shared" si="17"/>
        <v>34</v>
      </c>
    </row>
    <row r="7" spans="1:50" x14ac:dyDescent="0.45">
      <c r="A7" t="s">
        <v>3</v>
      </c>
      <c r="B7">
        <v>1751</v>
      </c>
      <c r="C7">
        <v>126</v>
      </c>
      <c r="D7">
        <v>195</v>
      </c>
      <c r="E7">
        <v>260</v>
      </c>
      <c r="F7">
        <v>623</v>
      </c>
      <c r="G7">
        <v>282</v>
      </c>
      <c r="H7">
        <v>192</v>
      </c>
      <c r="I7">
        <v>236</v>
      </c>
      <c r="J7">
        <v>1068</v>
      </c>
      <c r="K7">
        <v>273</v>
      </c>
      <c r="L7">
        <v>565</v>
      </c>
      <c r="M7">
        <v>251</v>
      </c>
      <c r="N7">
        <v>632</v>
      </c>
      <c r="O7">
        <v>334</v>
      </c>
      <c r="P7">
        <v>345</v>
      </c>
      <c r="Q7">
        <v>218</v>
      </c>
      <c r="R7">
        <v>11</v>
      </c>
      <c r="S7">
        <v>207</v>
      </c>
      <c r="T7">
        <v>818</v>
      </c>
      <c r="U7">
        <v>461</v>
      </c>
      <c r="V7">
        <v>155</v>
      </c>
      <c r="W7">
        <v>17</v>
      </c>
      <c r="X7">
        <v>82</v>
      </c>
      <c r="Y7">
        <v>10</v>
      </c>
      <c r="Z7">
        <v>176</v>
      </c>
      <c r="AA7">
        <v>6</v>
      </c>
      <c r="AB7">
        <f t="shared" si="0"/>
        <v>9294</v>
      </c>
      <c r="AC7" s="1">
        <f t="shared" si="1"/>
        <v>357.46153846153845</v>
      </c>
      <c r="AE7" t="str">
        <f t="shared" si="2"/>
        <v>AD</v>
      </c>
      <c r="AF7" t="str">
        <f t="shared" si="3"/>
        <v>ID</v>
      </c>
      <c r="AG7" t="str">
        <f t="shared" si="4"/>
        <v>SD</v>
      </c>
      <c r="AH7" t="str">
        <f t="shared" si="5"/>
        <v>MD</v>
      </c>
      <c r="AI7" t="str">
        <f t="shared" si="6"/>
        <v>ED</v>
      </c>
      <c r="AL7">
        <f t="shared" si="7"/>
        <v>1751</v>
      </c>
      <c r="AM7">
        <f t="shared" si="8"/>
        <v>1068</v>
      </c>
      <c r="AN7">
        <f t="shared" si="9"/>
        <v>818</v>
      </c>
      <c r="AO7">
        <f t="shared" si="10"/>
        <v>632</v>
      </c>
      <c r="AP7">
        <f t="shared" si="11"/>
        <v>623</v>
      </c>
      <c r="AR7" t="str">
        <f t="shared" si="12"/>
        <v>ZD</v>
      </c>
      <c r="AS7" t="str">
        <f t="shared" si="13"/>
        <v>XD</v>
      </c>
      <c r="AT7" t="str">
        <f t="shared" si="14"/>
        <v>QD</v>
      </c>
      <c r="AV7">
        <f t="shared" si="15"/>
        <v>6</v>
      </c>
      <c r="AW7">
        <f t="shared" si="16"/>
        <v>10</v>
      </c>
      <c r="AX7">
        <f t="shared" si="17"/>
        <v>11</v>
      </c>
    </row>
    <row r="8" spans="1:50" x14ac:dyDescent="0.45">
      <c r="A8" t="s">
        <v>4</v>
      </c>
      <c r="B8">
        <v>391</v>
      </c>
      <c r="C8">
        <v>4339</v>
      </c>
      <c r="D8">
        <v>916</v>
      </c>
      <c r="E8">
        <v>2773</v>
      </c>
      <c r="F8">
        <v>189</v>
      </c>
      <c r="G8">
        <v>1133</v>
      </c>
      <c r="H8">
        <v>1774</v>
      </c>
      <c r="I8">
        <v>1927</v>
      </c>
      <c r="J8">
        <v>219</v>
      </c>
      <c r="K8">
        <v>866</v>
      </c>
      <c r="L8">
        <v>2294</v>
      </c>
      <c r="M8">
        <v>2915</v>
      </c>
      <c r="N8">
        <v>3177</v>
      </c>
      <c r="O8">
        <v>6088</v>
      </c>
      <c r="P8">
        <v>124</v>
      </c>
      <c r="Q8">
        <v>1612</v>
      </c>
      <c r="R8">
        <v>27</v>
      </c>
      <c r="S8">
        <v>7128</v>
      </c>
      <c r="T8">
        <v>4550</v>
      </c>
      <c r="U8">
        <v>3044</v>
      </c>
      <c r="V8">
        <v>170</v>
      </c>
      <c r="W8">
        <v>1140</v>
      </c>
      <c r="X8">
        <v>1952</v>
      </c>
      <c r="Y8">
        <v>126</v>
      </c>
      <c r="Z8">
        <v>481</v>
      </c>
      <c r="AA8">
        <v>2233</v>
      </c>
      <c r="AB8">
        <f t="shared" si="0"/>
        <v>51588</v>
      </c>
      <c r="AC8" s="1">
        <f t="shared" si="1"/>
        <v>1984.1538461538462</v>
      </c>
      <c r="AE8" t="str">
        <f t="shared" si="2"/>
        <v>RE</v>
      </c>
      <c r="AF8" t="str">
        <f t="shared" si="3"/>
        <v>NE</v>
      </c>
      <c r="AG8" t="str">
        <f t="shared" si="4"/>
        <v>SE</v>
      </c>
      <c r="AH8" t="str">
        <f t="shared" si="5"/>
        <v>BE</v>
      </c>
      <c r="AI8" t="str">
        <f t="shared" si="6"/>
        <v>ME</v>
      </c>
      <c r="AL8">
        <f t="shared" si="7"/>
        <v>7128</v>
      </c>
      <c r="AM8">
        <f t="shared" si="8"/>
        <v>6088</v>
      </c>
      <c r="AN8">
        <f t="shared" si="9"/>
        <v>4550</v>
      </c>
      <c r="AO8">
        <f t="shared" si="10"/>
        <v>4339</v>
      </c>
      <c r="AP8">
        <f t="shared" si="11"/>
        <v>3177</v>
      </c>
      <c r="AR8" t="str">
        <f t="shared" si="12"/>
        <v>QE</v>
      </c>
      <c r="AS8" t="str">
        <f t="shared" si="13"/>
        <v>OE</v>
      </c>
      <c r="AT8" t="str">
        <f t="shared" si="14"/>
        <v>XE</v>
      </c>
      <c r="AV8">
        <f t="shared" si="15"/>
        <v>27</v>
      </c>
      <c r="AW8">
        <f t="shared" si="16"/>
        <v>124</v>
      </c>
      <c r="AX8">
        <f t="shared" si="17"/>
        <v>126</v>
      </c>
    </row>
    <row r="9" spans="1:50" x14ac:dyDescent="0.45">
      <c r="A9" t="s">
        <v>5</v>
      </c>
      <c r="B9">
        <v>545</v>
      </c>
      <c r="C9">
        <v>194</v>
      </c>
      <c r="D9">
        <v>337</v>
      </c>
      <c r="E9">
        <v>139</v>
      </c>
      <c r="F9">
        <v>315</v>
      </c>
      <c r="G9">
        <v>264</v>
      </c>
      <c r="H9">
        <v>355</v>
      </c>
      <c r="I9">
        <v>164</v>
      </c>
      <c r="J9">
        <v>458</v>
      </c>
      <c r="K9">
        <v>433</v>
      </c>
      <c r="L9">
        <v>360</v>
      </c>
      <c r="M9">
        <v>104</v>
      </c>
      <c r="N9">
        <v>400</v>
      </c>
      <c r="O9">
        <v>265</v>
      </c>
      <c r="P9">
        <v>2115</v>
      </c>
      <c r="Q9">
        <v>241</v>
      </c>
      <c r="R9">
        <v>14</v>
      </c>
      <c r="S9">
        <v>167</v>
      </c>
      <c r="T9">
        <v>440</v>
      </c>
      <c r="U9">
        <v>526</v>
      </c>
      <c r="V9">
        <v>108</v>
      </c>
      <c r="W9">
        <v>42</v>
      </c>
      <c r="X9">
        <v>66</v>
      </c>
      <c r="Y9">
        <v>8</v>
      </c>
      <c r="Z9">
        <v>143</v>
      </c>
      <c r="AA9">
        <v>8</v>
      </c>
      <c r="AB9">
        <f t="shared" si="0"/>
        <v>8211</v>
      </c>
      <c r="AC9" s="1">
        <f t="shared" si="1"/>
        <v>315.80769230769232</v>
      </c>
      <c r="AE9" t="str">
        <f t="shared" si="2"/>
        <v>OF</v>
      </c>
      <c r="AF9" t="str">
        <f t="shared" si="3"/>
        <v>AF</v>
      </c>
      <c r="AG9" t="str">
        <f t="shared" si="4"/>
        <v>TF</v>
      </c>
      <c r="AH9" t="str">
        <f t="shared" si="5"/>
        <v>IF</v>
      </c>
      <c r="AI9" t="str">
        <f t="shared" si="6"/>
        <v>SF</v>
      </c>
      <c r="AL9">
        <f t="shared" si="7"/>
        <v>2115</v>
      </c>
      <c r="AM9">
        <f t="shared" si="8"/>
        <v>545</v>
      </c>
      <c r="AN9">
        <f t="shared" si="9"/>
        <v>526</v>
      </c>
      <c r="AO9">
        <f t="shared" si="10"/>
        <v>458</v>
      </c>
      <c r="AP9">
        <f t="shared" si="11"/>
        <v>440</v>
      </c>
      <c r="AR9" t="str">
        <f t="shared" si="12"/>
        <v>XF</v>
      </c>
      <c r="AS9" t="str">
        <f t="shared" si="13"/>
        <v>XF</v>
      </c>
      <c r="AT9" t="str">
        <f t="shared" si="14"/>
        <v>QF</v>
      </c>
      <c r="AV9">
        <f t="shared" si="15"/>
        <v>8</v>
      </c>
      <c r="AW9">
        <f t="shared" si="16"/>
        <v>8</v>
      </c>
      <c r="AX9">
        <f t="shared" si="17"/>
        <v>14</v>
      </c>
    </row>
    <row r="10" spans="1:50" x14ac:dyDescent="0.45">
      <c r="A10" t="s">
        <v>6</v>
      </c>
      <c r="B10">
        <v>1279</v>
      </c>
      <c r="C10">
        <v>163</v>
      </c>
      <c r="D10">
        <v>144</v>
      </c>
      <c r="E10">
        <v>117</v>
      </c>
      <c r="F10">
        <v>370</v>
      </c>
      <c r="G10">
        <v>200</v>
      </c>
      <c r="H10">
        <v>199</v>
      </c>
      <c r="I10">
        <v>161</v>
      </c>
      <c r="J10">
        <v>450</v>
      </c>
      <c r="K10">
        <v>132</v>
      </c>
      <c r="L10">
        <v>436</v>
      </c>
      <c r="M10">
        <v>171</v>
      </c>
      <c r="N10">
        <v>649</v>
      </c>
      <c r="O10">
        <v>356</v>
      </c>
      <c r="P10">
        <v>383</v>
      </c>
      <c r="Q10">
        <v>186</v>
      </c>
      <c r="R10">
        <v>6</v>
      </c>
      <c r="S10">
        <v>114</v>
      </c>
      <c r="T10">
        <v>745</v>
      </c>
      <c r="U10">
        <v>393</v>
      </c>
      <c r="V10">
        <v>142</v>
      </c>
      <c r="W10">
        <v>33</v>
      </c>
      <c r="X10">
        <v>60</v>
      </c>
      <c r="Y10">
        <v>13</v>
      </c>
      <c r="Z10">
        <v>219</v>
      </c>
      <c r="AA10">
        <v>9</v>
      </c>
      <c r="AB10">
        <f t="shared" si="0"/>
        <v>7130</v>
      </c>
      <c r="AC10" s="1">
        <f t="shared" si="1"/>
        <v>274.23076923076923</v>
      </c>
      <c r="AE10" t="str">
        <f t="shared" si="2"/>
        <v>AG</v>
      </c>
      <c r="AF10" t="str">
        <f t="shared" si="3"/>
        <v>SG</v>
      </c>
      <c r="AG10" t="str">
        <f t="shared" si="4"/>
        <v>MG</v>
      </c>
      <c r="AH10" t="str">
        <f t="shared" si="5"/>
        <v>IG</v>
      </c>
      <c r="AI10" t="str">
        <f t="shared" si="6"/>
        <v>KG</v>
      </c>
      <c r="AL10">
        <f t="shared" si="7"/>
        <v>1279</v>
      </c>
      <c r="AM10">
        <f t="shared" si="8"/>
        <v>745</v>
      </c>
      <c r="AN10">
        <f t="shared" si="9"/>
        <v>649</v>
      </c>
      <c r="AO10">
        <f t="shared" si="10"/>
        <v>450</v>
      </c>
      <c r="AP10">
        <f t="shared" si="11"/>
        <v>436</v>
      </c>
      <c r="AR10" t="str">
        <f t="shared" si="12"/>
        <v>QG</v>
      </c>
      <c r="AS10" t="str">
        <f t="shared" si="13"/>
        <v>ZG</v>
      </c>
      <c r="AT10" t="str">
        <f t="shared" si="14"/>
        <v>XG</v>
      </c>
      <c r="AV10">
        <f t="shared" si="15"/>
        <v>6</v>
      </c>
      <c r="AW10">
        <f t="shared" si="16"/>
        <v>9</v>
      </c>
      <c r="AX10">
        <f t="shared" si="17"/>
        <v>13</v>
      </c>
    </row>
    <row r="11" spans="1:50" x14ac:dyDescent="0.45">
      <c r="A11" t="s">
        <v>7</v>
      </c>
      <c r="B11">
        <v>367</v>
      </c>
      <c r="C11">
        <v>254</v>
      </c>
      <c r="D11">
        <v>2700</v>
      </c>
      <c r="E11">
        <v>287</v>
      </c>
      <c r="F11">
        <v>149</v>
      </c>
      <c r="G11">
        <v>107</v>
      </c>
      <c r="H11">
        <v>284</v>
      </c>
      <c r="I11">
        <v>125</v>
      </c>
      <c r="J11">
        <v>315</v>
      </c>
      <c r="K11">
        <v>320</v>
      </c>
      <c r="L11">
        <v>679</v>
      </c>
      <c r="M11">
        <v>146</v>
      </c>
      <c r="N11">
        <v>501</v>
      </c>
      <c r="O11">
        <v>286</v>
      </c>
      <c r="P11">
        <v>613</v>
      </c>
      <c r="Q11">
        <v>629</v>
      </c>
      <c r="R11">
        <v>11</v>
      </c>
      <c r="S11">
        <v>311</v>
      </c>
      <c r="T11">
        <v>4741</v>
      </c>
      <c r="U11">
        <v>3471</v>
      </c>
      <c r="V11">
        <v>71</v>
      </c>
      <c r="W11">
        <v>19</v>
      </c>
      <c r="X11">
        <v>633</v>
      </c>
      <c r="Y11">
        <v>5</v>
      </c>
      <c r="Z11">
        <v>265</v>
      </c>
      <c r="AA11">
        <v>32</v>
      </c>
      <c r="AB11">
        <f t="shared" si="0"/>
        <v>17321</v>
      </c>
      <c r="AC11" s="1">
        <f t="shared" si="1"/>
        <v>666.19230769230774</v>
      </c>
      <c r="AE11" t="str">
        <f t="shared" si="2"/>
        <v>SH</v>
      </c>
      <c r="AF11" t="str">
        <f t="shared" si="3"/>
        <v>TH</v>
      </c>
      <c r="AG11" t="str">
        <f t="shared" si="4"/>
        <v>CH</v>
      </c>
      <c r="AH11" t="str">
        <f t="shared" si="5"/>
        <v>KH</v>
      </c>
      <c r="AI11" t="str">
        <f t="shared" si="6"/>
        <v>WH</v>
      </c>
      <c r="AL11">
        <f t="shared" si="7"/>
        <v>4741</v>
      </c>
      <c r="AM11">
        <f t="shared" si="8"/>
        <v>3471</v>
      </c>
      <c r="AN11">
        <f t="shared" si="9"/>
        <v>2700</v>
      </c>
      <c r="AO11">
        <f t="shared" si="10"/>
        <v>679</v>
      </c>
      <c r="AP11">
        <f t="shared" si="11"/>
        <v>633</v>
      </c>
      <c r="AR11" t="str">
        <f t="shared" si="12"/>
        <v>XH</v>
      </c>
      <c r="AS11" t="str">
        <f t="shared" si="13"/>
        <v>QH</v>
      </c>
      <c r="AT11" t="str">
        <f t="shared" si="14"/>
        <v>VH</v>
      </c>
      <c r="AV11">
        <f t="shared" si="15"/>
        <v>5</v>
      </c>
      <c r="AW11">
        <f t="shared" si="16"/>
        <v>11</v>
      </c>
      <c r="AX11">
        <f t="shared" si="17"/>
        <v>19</v>
      </c>
    </row>
    <row r="12" spans="1:50" x14ac:dyDescent="0.45">
      <c r="A12" t="s">
        <v>8</v>
      </c>
      <c r="B12">
        <v>3465</v>
      </c>
      <c r="C12">
        <v>2477</v>
      </c>
      <c r="D12">
        <v>1182</v>
      </c>
      <c r="E12">
        <v>1830</v>
      </c>
      <c r="F12">
        <v>786</v>
      </c>
      <c r="G12">
        <v>2984</v>
      </c>
      <c r="H12">
        <v>1297</v>
      </c>
      <c r="I12">
        <v>3517</v>
      </c>
      <c r="J12">
        <v>278</v>
      </c>
      <c r="K12">
        <v>1162</v>
      </c>
      <c r="L12">
        <v>3528</v>
      </c>
      <c r="M12">
        <v>7068</v>
      </c>
      <c r="N12">
        <v>6339</v>
      </c>
      <c r="O12">
        <v>2462</v>
      </c>
      <c r="P12">
        <v>196</v>
      </c>
      <c r="Q12">
        <v>1369</v>
      </c>
      <c r="R12">
        <v>37</v>
      </c>
      <c r="S12">
        <v>3707</v>
      </c>
      <c r="T12">
        <v>2753</v>
      </c>
      <c r="U12">
        <v>1700</v>
      </c>
      <c r="V12">
        <v>164</v>
      </c>
      <c r="W12">
        <v>2398</v>
      </c>
      <c r="X12">
        <v>3471</v>
      </c>
      <c r="Y12">
        <v>100</v>
      </c>
      <c r="Z12">
        <v>131</v>
      </c>
      <c r="AA12">
        <v>502</v>
      </c>
      <c r="AB12">
        <f t="shared" si="0"/>
        <v>54903</v>
      </c>
      <c r="AC12" s="1">
        <f t="shared" si="1"/>
        <v>2111.6538461538462</v>
      </c>
      <c r="AE12" t="str">
        <f t="shared" si="2"/>
        <v>LI</v>
      </c>
      <c r="AF12" t="str">
        <f t="shared" si="3"/>
        <v>MI</v>
      </c>
      <c r="AG12" t="str">
        <f t="shared" si="4"/>
        <v>RI</v>
      </c>
      <c r="AH12" t="str">
        <f t="shared" si="5"/>
        <v>KI</v>
      </c>
      <c r="AI12" t="str">
        <f t="shared" si="6"/>
        <v>HI</v>
      </c>
      <c r="AL12">
        <f t="shared" si="7"/>
        <v>7068</v>
      </c>
      <c r="AM12">
        <f t="shared" si="8"/>
        <v>6339</v>
      </c>
      <c r="AN12">
        <f t="shared" si="9"/>
        <v>3707</v>
      </c>
      <c r="AO12">
        <f t="shared" si="10"/>
        <v>3528</v>
      </c>
      <c r="AP12">
        <f t="shared" si="11"/>
        <v>3517</v>
      </c>
      <c r="AR12" t="str">
        <f t="shared" si="12"/>
        <v>QI</v>
      </c>
      <c r="AS12" t="str">
        <f t="shared" si="13"/>
        <v>XI</v>
      </c>
      <c r="AT12" t="str">
        <f t="shared" si="14"/>
        <v>YI</v>
      </c>
      <c r="AV12">
        <f t="shared" si="15"/>
        <v>37</v>
      </c>
      <c r="AW12">
        <f t="shared" si="16"/>
        <v>100</v>
      </c>
      <c r="AX12">
        <f t="shared" si="17"/>
        <v>131</v>
      </c>
    </row>
    <row r="13" spans="1:50" x14ac:dyDescent="0.45">
      <c r="A13" t="s">
        <v>9</v>
      </c>
      <c r="B13">
        <v>380</v>
      </c>
      <c r="C13">
        <v>128</v>
      </c>
      <c r="D13">
        <v>214</v>
      </c>
      <c r="E13">
        <v>70</v>
      </c>
      <c r="F13">
        <v>84</v>
      </c>
      <c r="G13">
        <v>202</v>
      </c>
      <c r="H13">
        <v>85</v>
      </c>
      <c r="I13">
        <v>97</v>
      </c>
      <c r="J13">
        <v>124</v>
      </c>
      <c r="K13">
        <v>177</v>
      </c>
      <c r="L13">
        <v>369</v>
      </c>
      <c r="M13">
        <v>72</v>
      </c>
      <c r="N13">
        <v>584</v>
      </c>
      <c r="O13">
        <v>179</v>
      </c>
      <c r="P13">
        <v>104</v>
      </c>
      <c r="Q13">
        <v>89</v>
      </c>
      <c r="R13">
        <v>6</v>
      </c>
      <c r="S13">
        <v>125</v>
      </c>
      <c r="T13">
        <v>324</v>
      </c>
      <c r="U13">
        <v>233</v>
      </c>
      <c r="V13">
        <v>57</v>
      </c>
      <c r="W13">
        <v>28</v>
      </c>
      <c r="X13">
        <v>49</v>
      </c>
      <c r="Y13">
        <v>4</v>
      </c>
      <c r="Z13">
        <v>133</v>
      </c>
      <c r="AA13">
        <v>7</v>
      </c>
      <c r="AB13">
        <f t="shared" si="0"/>
        <v>3924</v>
      </c>
      <c r="AC13" s="1">
        <f t="shared" si="1"/>
        <v>150.92307692307693</v>
      </c>
      <c r="AE13" t="str">
        <f t="shared" si="2"/>
        <v>MJ</v>
      </c>
      <c r="AF13" t="str">
        <f t="shared" si="3"/>
        <v>AJ</v>
      </c>
      <c r="AG13" t="str">
        <f t="shared" si="4"/>
        <v>KJ</v>
      </c>
      <c r="AH13" t="str">
        <f t="shared" si="5"/>
        <v>SJ</v>
      </c>
      <c r="AI13" t="str">
        <f t="shared" si="6"/>
        <v>TJ</v>
      </c>
      <c r="AL13">
        <f t="shared" si="7"/>
        <v>584</v>
      </c>
      <c r="AM13">
        <f t="shared" si="8"/>
        <v>380</v>
      </c>
      <c r="AN13">
        <f t="shared" si="9"/>
        <v>369</v>
      </c>
      <c r="AO13">
        <f t="shared" si="10"/>
        <v>324</v>
      </c>
      <c r="AP13">
        <f t="shared" si="11"/>
        <v>233</v>
      </c>
      <c r="AR13" t="str">
        <f t="shared" si="12"/>
        <v>XJ</v>
      </c>
      <c r="AS13" t="str">
        <f t="shared" si="13"/>
        <v>QJ</v>
      </c>
      <c r="AT13" t="str">
        <f t="shared" si="14"/>
        <v>ZJ</v>
      </c>
      <c r="AV13">
        <f t="shared" si="15"/>
        <v>4</v>
      </c>
      <c r="AW13">
        <f t="shared" si="16"/>
        <v>6</v>
      </c>
      <c r="AX13">
        <f t="shared" si="17"/>
        <v>7</v>
      </c>
    </row>
    <row r="14" spans="1:50" x14ac:dyDescent="0.45">
      <c r="A14" t="s">
        <v>10</v>
      </c>
      <c r="B14">
        <v>2011</v>
      </c>
      <c r="C14">
        <v>123</v>
      </c>
      <c r="D14">
        <v>289</v>
      </c>
      <c r="E14">
        <v>266</v>
      </c>
      <c r="F14">
        <v>273</v>
      </c>
      <c r="G14">
        <v>476</v>
      </c>
      <c r="H14">
        <v>237</v>
      </c>
      <c r="I14">
        <v>745</v>
      </c>
      <c r="J14">
        <v>912</v>
      </c>
      <c r="K14">
        <v>514</v>
      </c>
      <c r="L14">
        <v>849</v>
      </c>
      <c r="M14">
        <v>86</v>
      </c>
      <c r="N14">
        <v>2311</v>
      </c>
      <c r="O14">
        <v>1340</v>
      </c>
      <c r="P14">
        <v>1104</v>
      </c>
      <c r="Q14">
        <v>106</v>
      </c>
      <c r="R14">
        <v>7</v>
      </c>
      <c r="S14">
        <v>370</v>
      </c>
      <c r="T14">
        <v>4186</v>
      </c>
      <c r="U14">
        <v>2638</v>
      </c>
      <c r="V14">
        <v>269</v>
      </c>
      <c r="W14">
        <v>23</v>
      </c>
      <c r="X14">
        <v>81</v>
      </c>
      <c r="Y14">
        <v>5</v>
      </c>
      <c r="Z14">
        <v>1058</v>
      </c>
      <c r="AA14">
        <v>16</v>
      </c>
      <c r="AB14">
        <f t="shared" si="0"/>
        <v>20295</v>
      </c>
      <c r="AC14" s="1">
        <f t="shared" si="1"/>
        <v>780.57692307692309</v>
      </c>
      <c r="AE14" t="str">
        <f t="shared" si="2"/>
        <v>SK</v>
      </c>
      <c r="AF14" t="str">
        <f t="shared" si="3"/>
        <v>TK</v>
      </c>
      <c r="AG14" t="str">
        <f t="shared" si="4"/>
        <v>MK</v>
      </c>
      <c r="AH14" t="str">
        <f t="shared" si="5"/>
        <v>AK</v>
      </c>
      <c r="AI14" t="str">
        <f t="shared" si="6"/>
        <v>NK</v>
      </c>
      <c r="AL14">
        <f t="shared" si="7"/>
        <v>4186</v>
      </c>
      <c r="AM14">
        <f t="shared" si="8"/>
        <v>2638</v>
      </c>
      <c r="AN14">
        <f t="shared" si="9"/>
        <v>2311</v>
      </c>
      <c r="AO14">
        <f t="shared" si="10"/>
        <v>2011</v>
      </c>
      <c r="AP14">
        <f t="shared" si="11"/>
        <v>1340</v>
      </c>
      <c r="AR14" t="str">
        <f t="shared" si="12"/>
        <v>XK</v>
      </c>
      <c r="AS14" t="str">
        <f t="shared" si="13"/>
        <v>QK</v>
      </c>
      <c r="AT14" t="str">
        <f t="shared" si="14"/>
        <v>ZK</v>
      </c>
      <c r="AV14">
        <f t="shared" si="15"/>
        <v>5</v>
      </c>
      <c r="AW14">
        <f t="shared" si="16"/>
        <v>7</v>
      </c>
      <c r="AX14">
        <f t="shared" si="17"/>
        <v>16</v>
      </c>
    </row>
    <row r="15" spans="1:50" x14ac:dyDescent="0.45">
      <c r="A15" t="s">
        <v>11</v>
      </c>
      <c r="B15">
        <v>3653</v>
      </c>
      <c r="C15">
        <v>2724</v>
      </c>
      <c r="D15">
        <v>2289</v>
      </c>
      <c r="E15">
        <v>179</v>
      </c>
      <c r="F15">
        <v>1144</v>
      </c>
      <c r="G15">
        <v>1859</v>
      </c>
      <c r="H15">
        <v>2521</v>
      </c>
      <c r="I15">
        <v>229</v>
      </c>
      <c r="J15">
        <v>471</v>
      </c>
      <c r="K15">
        <v>194</v>
      </c>
      <c r="L15">
        <v>289</v>
      </c>
      <c r="M15">
        <v>220</v>
      </c>
      <c r="N15">
        <v>199</v>
      </c>
      <c r="O15">
        <v>147</v>
      </c>
      <c r="P15">
        <v>363</v>
      </c>
      <c r="Q15">
        <v>2187</v>
      </c>
      <c r="R15">
        <v>55</v>
      </c>
      <c r="S15">
        <v>71</v>
      </c>
      <c r="T15">
        <v>545</v>
      </c>
      <c r="U15">
        <v>333</v>
      </c>
      <c r="V15">
        <v>262</v>
      </c>
      <c r="W15">
        <v>41</v>
      </c>
      <c r="X15">
        <v>44</v>
      </c>
      <c r="Y15">
        <v>24</v>
      </c>
      <c r="Z15">
        <v>67</v>
      </c>
      <c r="AA15">
        <v>12</v>
      </c>
      <c r="AB15">
        <f t="shared" si="0"/>
        <v>20122</v>
      </c>
      <c r="AC15" s="1">
        <f t="shared" si="1"/>
        <v>773.92307692307691</v>
      </c>
      <c r="AE15" t="str">
        <f t="shared" si="2"/>
        <v>AL</v>
      </c>
      <c r="AF15" t="str">
        <f t="shared" si="3"/>
        <v>BL</v>
      </c>
      <c r="AG15" t="str">
        <f t="shared" si="4"/>
        <v>GL</v>
      </c>
      <c r="AH15" t="str">
        <f t="shared" si="5"/>
        <v>CL</v>
      </c>
      <c r="AI15" t="str">
        <f t="shared" si="6"/>
        <v>PL</v>
      </c>
      <c r="AL15">
        <f t="shared" si="7"/>
        <v>3653</v>
      </c>
      <c r="AM15">
        <f t="shared" si="8"/>
        <v>2724</v>
      </c>
      <c r="AN15">
        <f t="shared" si="9"/>
        <v>2521</v>
      </c>
      <c r="AO15">
        <f t="shared" si="10"/>
        <v>2289</v>
      </c>
      <c r="AP15">
        <f t="shared" si="11"/>
        <v>2187</v>
      </c>
      <c r="AR15" t="str">
        <f t="shared" si="12"/>
        <v>ZL</v>
      </c>
      <c r="AS15" t="str">
        <f t="shared" si="13"/>
        <v>XL</v>
      </c>
      <c r="AT15" t="str">
        <f t="shared" si="14"/>
        <v>VL</v>
      </c>
      <c r="AV15">
        <f t="shared" si="15"/>
        <v>12</v>
      </c>
      <c r="AW15">
        <f t="shared" si="16"/>
        <v>24</v>
      </c>
      <c r="AX15">
        <f t="shared" si="17"/>
        <v>41</v>
      </c>
    </row>
    <row r="16" spans="1:50" x14ac:dyDescent="0.45">
      <c r="A16" t="s">
        <v>12</v>
      </c>
      <c r="B16">
        <v>2719</v>
      </c>
      <c r="C16">
        <v>586</v>
      </c>
      <c r="D16">
        <v>444</v>
      </c>
      <c r="E16">
        <v>457</v>
      </c>
      <c r="F16">
        <v>1359</v>
      </c>
      <c r="G16">
        <v>490</v>
      </c>
      <c r="H16">
        <v>764</v>
      </c>
      <c r="I16">
        <v>849</v>
      </c>
      <c r="J16">
        <v>1744</v>
      </c>
      <c r="K16">
        <v>664</v>
      </c>
      <c r="L16">
        <v>1677</v>
      </c>
      <c r="M16">
        <v>188</v>
      </c>
      <c r="N16">
        <v>1036</v>
      </c>
      <c r="O16">
        <v>271</v>
      </c>
      <c r="P16">
        <v>774</v>
      </c>
      <c r="Q16">
        <v>363</v>
      </c>
      <c r="R16">
        <v>26</v>
      </c>
      <c r="S16">
        <v>355</v>
      </c>
      <c r="T16">
        <v>2003</v>
      </c>
      <c r="U16">
        <v>2676</v>
      </c>
      <c r="V16">
        <v>455</v>
      </c>
      <c r="W16">
        <v>58</v>
      </c>
      <c r="X16">
        <v>88</v>
      </c>
      <c r="Y16">
        <v>13</v>
      </c>
      <c r="Z16">
        <v>1214</v>
      </c>
      <c r="AA16">
        <v>23</v>
      </c>
      <c r="AB16">
        <f t="shared" si="0"/>
        <v>21296</v>
      </c>
      <c r="AC16" s="1">
        <f t="shared" si="1"/>
        <v>819.07692307692309</v>
      </c>
      <c r="AE16" t="str">
        <f t="shared" si="2"/>
        <v>AM</v>
      </c>
      <c r="AF16" t="str">
        <f t="shared" si="3"/>
        <v>TM</v>
      </c>
      <c r="AG16" t="str">
        <f t="shared" si="4"/>
        <v>SM</v>
      </c>
      <c r="AH16" t="str">
        <f t="shared" si="5"/>
        <v>IM</v>
      </c>
      <c r="AI16" t="str">
        <f t="shared" si="6"/>
        <v>KM</v>
      </c>
      <c r="AL16">
        <f t="shared" si="7"/>
        <v>2719</v>
      </c>
      <c r="AM16">
        <f t="shared" si="8"/>
        <v>2676</v>
      </c>
      <c r="AN16">
        <f t="shared" si="9"/>
        <v>2003</v>
      </c>
      <c r="AO16">
        <f t="shared" si="10"/>
        <v>1744</v>
      </c>
      <c r="AP16">
        <f t="shared" si="11"/>
        <v>1677</v>
      </c>
      <c r="AR16" t="str">
        <f t="shared" si="12"/>
        <v>XM</v>
      </c>
      <c r="AS16" t="str">
        <f t="shared" si="13"/>
        <v>ZM</v>
      </c>
      <c r="AT16" t="str">
        <f t="shared" si="14"/>
        <v>QM</v>
      </c>
      <c r="AV16">
        <f t="shared" si="15"/>
        <v>13</v>
      </c>
      <c r="AW16">
        <f t="shared" si="16"/>
        <v>23</v>
      </c>
      <c r="AX16">
        <f t="shared" si="17"/>
        <v>26</v>
      </c>
    </row>
    <row r="17" spans="1:50" x14ac:dyDescent="0.45">
      <c r="A17" t="s">
        <v>13</v>
      </c>
      <c r="B17">
        <v>3327</v>
      </c>
      <c r="C17">
        <v>183</v>
      </c>
      <c r="D17">
        <v>250</v>
      </c>
      <c r="E17">
        <v>292</v>
      </c>
      <c r="F17">
        <v>2073</v>
      </c>
      <c r="G17">
        <v>131</v>
      </c>
      <c r="H17">
        <v>293</v>
      </c>
      <c r="I17">
        <v>204</v>
      </c>
      <c r="J17">
        <v>4053</v>
      </c>
      <c r="K17">
        <v>279</v>
      </c>
      <c r="L17">
        <v>755</v>
      </c>
      <c r="M17">
        <v>51</v>
      </c>
      <c r="N17">
        <v>289</v>
      </c>
      <c r="O17">
        <v>178</v>
      </c>
      <c r="P17">
        <v>3246</v>
      </c>
      <c r="Q17">
        <v>79</v>
      </c>
      <c r="R17">
        <v>10</v>
      </c>
      <c r="S17">
        <v>100</v>
      </c>
      <c r="T17">
        <v>724</v>
      </c>
      <c r="U17">
        <v>929</v>
      </c>
      <c r="V17">
        <v>1999</v>
      </c>
      <c r="W17">
        <v>54</v>
      </c>
      <c r="X17">
        <v>20</v>
      </c>
      <c r="Y17">
        <v>6</v>
      </c>
      <c r="Z17">
        <v>260</v>
      </c>
      <c r="AA17">
        <v>17</v>
      </c>
      <c r="AB17">
        <f t="shared" si="0"/>
        <v>19802</v>
      </c>
      <c r="AC17" s="1">
        <f t="shared" si="1"/>
        <v>761.61538461538464</v>
      </c>
      <c r="AE17" t="str">
        <f t="shared" si="2"/>
        <v>IN</v>
      </c>
      <c r="AF17" t="str">
        <f t="shared" si="3"/>
        <v>AN</v>
      </c>
      <c r="AG17" t="str">
        <f t="shared" si="4"/>
        <v>ON</v>
      </c>
      <c r="AH17" t="str">
        <f t="shared" si="5"/>
        <v>EN</v>
      </c>
      <c r="AI17" t="str">
        <f t="shared" si="6"/>
        <v>UN</v>
      </c>
      <c r="AL17">
        <f t="shared" si="7"/>
        <v>4053</v>
      </c>
      <c r="AM17">
        <f t="shared" si="8"/>
        <v>3327</v>
      </c>
      <c r="AN17">
        <f t="shared" si="9"/>
        <v>3246</v>
      </c>
      <c r="AO17">
        <f t="shared" si="10"/>
        <v>2073</v>
      </c>
      <c r="AP17">
        <f t="shared" si="11"/>
        <v>1999</v>
      </c>
      <c r="AR17" t="str">
        <f t="shared" si="12"/>
        <v>XN</v>
      </c>
      <c r="AS17" t="str">
        <f t="shared" si="13"/>
        <v>QN</v>
      </c>
      <c r="AT17" t="str">
        <f t="shared" si="14"/>
        <v>ZN</v>
      </c>
      <c r="AV17">
        <f t="shared" si="15"/>
        <v>6</v>
      </c>
      <c r="AW17">
        <f t="shared" si="16"/>
        <v>10</v>
      </c>
      <c r="AX17">
        <f t="shared" si="17"/>
        <v>17</v>
      </c>
    </row>
    <row r="18" spans="1:50" x14ac:dyDescent="0.45">
      <c r="A18" t="s">
        <v>14</v>
      </c>
      <c r="B18">
        <v>759</v>
      </c>
      <c r="C18">
        <v>2173</v>
      </c>
      <c r="D18">
        <v>6477</v>
      </c>
      <c r="E18">
        <v>1906</v>
      </c>
      <c r="F18">
        <v>117</v>
      </c>
      <c r="G18">
        <v>2653</v>
      </c>
      <c r="H18">
        <v>3287</v>
      </c>
      <c r="I18">
        <v>2833</v>
      </c>
      <c r="J18">
        <v>277</v>
      </c>
      <c r="K18">
        <v>1367</v>
      </c>
      <c r="L18">
        <v>3106</v>
      </c>
      <c r="M18">
        <v>2227</v>
      </c>
      <c r="N18">
        <v>4530</v>
      </c>
      <c r="O18">
        <v>3472</v>
      </c>
      <c r="P18">
        <v>145</v>
      </c>
      <c r="Q18">
        <v>1730</v>
      </c>
      <c r="R18">
        <v>197</v>
      </c>
      <c r="S18">
        <v>2493</v>
      </c>
      <c r="T18">
        <v>4359</v>
      </c>
      <c r="U18">
        <v>5512</v>
      </c>
      <c r="V18">
        <v>56</v>
      </c>
      <c r="W18">
        <v>614</v>
      </c>
      <c r="X18">
        <v>2045</v>
      </c>
      <c r="Y18">
        <v>13</v>
      </c>
      <c r="Z18">
        <v>1910</v>
      </c>
      <c r="AA18">
        <v>433</v>
      </c>
      <c r="AB18">
        <f t="shared" si="0"/>
        <v>54691</v>
      </c>
      <c r="AC18" s="1">
        <f t="shared" si="1"/>
        <v>2103.5</v>
      </c>
      <c r="AE18" t="str">
        <f t="shared" si="2"/>
        <v>CO</v>
      </c>
      <c r="AF18" t="str">
        <f t="shared" si="3"/>
        <v>TO</v>
      </c>
      <c r="AG18" t="str">
        <f t="shared" si="4"/>
        <v>MO</v>
      </c>
      <c r="AH18" t="str">
        <f t="shared" si="5"/>
        <v>SO</v>
      </c>
      <c r="AI18" t="str">
        <f t="shared" si="6"/>
        <v>NO</v>
      </c>
      <c r="AL18">
        <f t="shared" si="7"/>
        <v>6477</v>
      </c>
      <c r="AM18">
        <f t="shared" si="8"/>
        <v>5512</v>
      </c>
      <c r="AN18">
        <f t="shared" si="9"/>
        <v>4530</v>
      </c>
      <c r="AO18">
        <f t="shared" si="10"/>
        <v>4359</v>
      </c>
      <c r="AP18">
        <f t="shared" si="11"/>
        <v>3472</v>
      </c>
      <c r="AR18" t="str">
        <f t="shared" si="12"/>
        <v>XO</v>
      </c>
      <c r="AS18" t="str">
        <f t="shared" si="13"/>
        <v>UO</v>
      </c>
      <c r="AT18" t="str">
        <f t="shared" si="14"/>
        <v>EO</v>
      </c>
      <c r="AV18">
        <f t="shared" si="15"/>
        <v>13</v>
      </c>
      <c r="AW18">
        <f t="shared" si="16"/>
        <v>56</v>
      </c>
      <c r="AX18">
        <f t="shared" si="17"/>
        <v>117</v>
      </c>
    </row>
    <row r="19" spans="1:50" x14ac:dyDescent="0.45">
      <c r="A19" t="s">
        <v>15</v>
      </c>
      <c r="B19">
        <v>1627</v>
      </c>
      <c r="C19">
        <v>301</v>
      </c>
      <c r="D19">
        <v>344</v>
      </c>
      <c r="E19">
        <v>177</v>
      </c>
      <c r="F19">
        <v>511</v>
      </c>
      <c r="G19">
        <v>709</v>
      </c>
      <c r="H19">
        <v>403</v>
      </c>
      <c r="I19">
        <v>216</v>
      </c>
      <c r="J19">
        <v>667</v>
      </c>
      <c r="K19">
        <v>1290</v>
      </c>
      <c r="L19">
        <v>418</v>
      </c>
      <c r="M19">
        <v>169</v>
      </c>
      <c r="N19">
        <v>428</v>
      </c>
      <c r="O19">
        <v>848</v>
      </c>
      <c r="P19">
        <v>556</v>
      </c>
      <c r="Q19">
        <v>224</v>
      </c>
      <c r="R19">
        <v>35</v>
      </c>
      <c r="S19">
        <v>181</v>
      </c>
      <c r="T19">
        <v>2746</v>
      </c>
      <c r="U19">
        <v>395</v>
      </c>
      <c r="V19">
        <v>691</v>
      </c>
      <c r="W19">
        <v>49</v>
      </c>
      <c r="X19">
        <v>81</v>
      </c>
      <c r="Y19">
        <v>35</v>
      </c>
      <c r="Z19">
        <v>130</v>
      </c>
      <c r="AA19">
        <v>10</v>
      </c>
      <c r="AB19">
        <f t="shared" si="0"/>
        <v>13241</v>
      </c>
      <c r="AC19" s="1">
        <f t="shared" si="1"/>
        <v>509.26923076923077</v>
      </c>
      <c r="AE19" t="str">
        <f t="shared" si="2"/>
        <v>SP</v>
      </c>
      <c r="AF19" t="str">
        <f t="shared" si="3"/>
        <v>AP</v>
      </c>
      <c r="AG19" t="str">
        <f t="shared" si="4"/>
        <v>JP</v>
      </c>
      <c r="AH19" t="str">
        <f t="shared" si="5"/>
        <v>NP</v>
      </c>
      <c r="AI19" t="str">
        <f t="shared" si="6"/>
        <v>FP</v>
      </c>
      <c r="AL19">
        <f t="shared" si="7"/>
        <v>2746</v>
      </c>
      <c r="AM19">
        <f t="shared" si="8"/>
        <v>1627</v>
      </c>
      <c r="AN19">
        <f t="shared" si="9"/>
        <v>1290</v>
      </c>
      <c r="AO19">
        <f t="shared" si="10"/>
        <v>848</v>
      </c>
      <c r="AP19">
        <f t="shared" si="11"/>
        <v>709</v>
      </c>
      <c r="AR19" t="str">
        <f t="shared" si="12"/>
        <v>ZP</v>
      </c>
      <c r="AS19" t="str">
        <f t="shared" si="13"/>
        <v>QP</v>
      </c>
      <c r="AT19" t="str">
        <f t="shared" si="14"/>
        <v>QP</v>
      </c>
      <c r="AV19">
        <f t="shared" si="15"/>
        <v>10</v>
      </c>
      <c r="AW19">
        <f t="shared" si="16"/>
        <v>35</v>
      </c>
      <c r="AX19">
        <f t="shared" si="17"/>
        <v>35</v>
      </c>
    </row>
    <row r="20" spans="1:50" x14ac:dyDescent="0.45">
      <c r="A20" t="s">
        <v>16</v>
      </c>
      <c r="B20">
        <v>580</v>
      </c>
      <c r="C20">
        <v>11</v>
      </c>
      <c r="D20">
        <v>24</v>
      </c>
      <c r="E20">
        <v>8</v>
      </c>
      <c r="F20">
        <v>140</v>
      </c>
      <c r="G20">
        <v>7</v>
      </c>
      <c r="H20">
        <v>22</v>
      </c>
      <c r="I20">
        <v>38</v>
      </c>
      <c r="J20">
        <v>82</v>
      </c>
      <c r="K20">
        <v>14</v>
      </c>
      <c r="L20">
        <v>5</v>
      </c>
      <c r="M20">
        <v>14</v>
      </c>
      <c r="N20">
        <v>18</v>
      </c>
      <c r="O20">
        <v>11</v>
      </c>
      <c r="P20">
        <v>3</v>
      </c>
      <c r="Q20">
        <v>17</v>
      </c>
      <c r="R20">
        <v>16</v>
      </c>
      <c r="S20">
        <v>13</v>
      </c>
      <c r="T20">
        <v>187</v>
      </c>
      <c r="U20">
        <v>27</v>
      </c>
      <c r="V20">
        <v>9</v>
      </c>
      <c r="W20">
        <v>6</v>
      </c>
      <c r="X20">
        <v>4</v>
      </c>
      <c r="Y20">
        <v>1</v>
      </c>
      <c r="Z20">
        <v>3</v>
      </c>
      <c r="AA20">
        <v>3</v>
      </c>
      <c r="AB20">
        <f t="shared" si="0"/>
        <v>1263</v>
      </c>
      <c r="AC20" s="1">
        <f t="shared" si="1"/>
        <v>48.57692307692308</v>
      </c>
      <c r="AE20" t="str">
        <f t="shared" si="2"/>
        <v>AQ</v>
      </c>
      <c r="AF20" t="str">
        <f t="shared" si="3"/>
        <v>SQ</v>
      </c>
      <c r="AG20" t="str">
        <f t="shared" si="4"/>
        <v>EQ</v>
      </c>
      <c r="AH20" t="str">
        <f t="shared" si="5"/>
        <v>IQ</v>
      </c>
      <c r="AI20" t="str">
        <f t="shared" si="6"/>
        <v>HQ</v>
      </c>
      <c r="AL20">
        <f t="shared" si="7"/>
        <v>580</v>
      </c>
      <c r="AM20">
        <f t="shared" si="8"/>
        <v>187</v>
      </c>
      <c r="AN20">
        <f t="shared" si="9"/>
        <v>140</v>
      </c>
      <c r="AO20">
        <f t="shared" si="10"/>
        <v>82</v>
      </c>
      <c r="AP20">
        <f t="shared" si="11"/>
        <v>38</v>
      </c>
      <c r="AR20" t="str">
        <f t="shared" si="12"/>
        <v>XQ</v>
      </c>
      <c r="AS20" t="str">
        <f t="shared" si="13"/>
        <v>OQ</v>
      </c>
      <c r="AT20" t="str">
        <f t="shared" si="14"/>
        <v>OQ</v>
      </c>
      <c r="AV20">
        <f t="shared" si="15"/>
        <v>1</v>
      </c>
      <c r="AW20">
        <f t="shared" si="16"/>
        <v>3</v>
      </c>
      <c r="AX20">
        <f t="shared" si="17"/>
        <v>3</v>
      </c>
    </row>
    <row r="21" spans="1:50" x14ac:dyDescent="0.45">
      <c r="A21" t="s">
        <v>17</v>
      </c>
      <c r="B21">
        <v>4200</v>
      </c>
      <c r="C21">
        <v>2568</v>
      </c>
      <c r="D21">
        <v>3135</v>
      </c>
      <c r="E21">
        <v>1557</v>
      </c>
      <c r="F21">
        <v>497</v>
      </c>
      <c r="G21">
        <v>2186</v>
      </c>
      <c r="H21">
        <v>4625</v>
      </c>
      <c r="I21">
        <v>754</v>
      </c>
      <c r="J21">
        <v>827</v>
      </c>
      <c r="K21">
        <v>567</v>
      </c>
      <c r="L21">
        <v>1019</v>
      </c>
      <c r="M21">
        <v>119</v>
      </c>
      <c r="N21">
        <v>924</v>
      </c>
      <c r="O21">
        <v>430</v>
      </c>
      <c r="P21">
        <v>1134</v>
      </c>
      <c r="Q21">
        <v>3074</v>
      </c>
      <c r="R21">
        <v>81</v>
      </c>
      <c r="S21">
        <v>109</v>
      </c>
      <c r="T21">
        <v>882</v>
      </c>
      <c r="U21">
        <v>4083</v>
      </c>
      <c r="V21">
        <v>397</v>
      </c>
      <c r="W21">
        <v>94</v>
      </c>
      <c r="X21">
        <v>126</v>
      </c>
      <c r="Y21">
        <v>38</v>
      </c>
      <c r="Z21">
        <v>160</v>
      </c>
      <c r="AA21">
        <v>23</v>
      </c>
      <c r="AB21">
        <f t="shared" si="0"/>
        <v>33609</v>
      </c>
      <c r="AC21" s="1">
        <f t="shared" si="1"/>
        <v>1292.6538461538462</v>
      </c>
      <c r="AE21" t="str">
        <f t="shared" si="2"/>
        <v>GR</v>
      </c>
      <c r="AF21" t="str">
        <f t="shared" si="3"/>
        <v>AR</v>
      </c>
      <c r="AG21" t="str">
        <f t="shared" si="4"/>
        <v>TR</v>
      </c>
      <c r="AH21" t="str">
        <f t="shared" si="5"/>
        <v>CR</v>
      </c>
      <c r="AI21" t="str">
        <f t="shared" si="6"/>
        <v>PR</v>
      </c>
      <c r="AL21">
        <f t="shared" si="7"/>
        <v>4625</v>
      </c>
      <c r="AM21">
        <f t="shared" si="8"/>
        <v>4200</v>
      </c>
      <c r="AN21">
        <f t="shared" si="9"/>
        <v>4083</v>
      </c>
      <c r="AO21">
        <f t="shared" si="10"/>
        <v>3135</v>
      </c>
      <c r="AP21">
        <f t="shared" si="11"/>
        <v>3074</v>
      </c>
      <c r="AR21" t="str">
        <f t="shared" si="12"/>
        <v>ZR</v>
      </c>
      <c r="AS21" t="str">
        <f t="shared" si="13"/>
        <v>XR</v>
      </c>
      <c r="AT21" t="str">
        <f t="shared" si="14"/>
        <v>QR</v>
      </c>
      <c r="AV21">
        <f t="shared" si="15"/>
        <v>23</v>
      </c>
      <c r="AW21">
        <f t="shared" si="16"/>
        <v>38</v>
      </c>
      <c r="AX21">
        <f t="shared" si="17"/>
        <v>81</v>
      </c>
    </row>
    <row r="22" spans="1:50" x14ac:dyDescent="0.45">
      <c r="A22" t="s">
        <v>18</v>
      </c>
      <c r="B22">
        <v>4432</v>
      </c>
      <c r="C22">
        <v>632</v>
      </c>
      <c r="D22">
        <v>1131</v>
      </c>
      <c r="E22">
        <v>726</v>
      </c>
      <c r="F22">
        <v>1596</v>
      </c>
      <c r="G22">
        <v>573</v>
      </c>
      <c r="H22">
        <v>743</v>
      </c>
      <c r="I22">
        <v>898</v>
      </c>
      <c r="J22">
        <v>2243</v>
      </c>
      <c r="K22">
        <v>1083</v>
      </c>
      <c r="L22">
        <v>3412</v>
      </c>
      <c r="M22">
        <v>493</v>
      </c>
      <c r="N22">
        <v>3533</v>
      </c>
      <c r="O22">
        <v>1927</v>
      </c>
      <c r="P22">
        <v>973</v>
      </c>
      <c r="Q22">
        <v>527</v>
      </c>
      <c r="R22">
        <v>64</v>
      </c>
      <c r="S22">
        <v>752</v>
      </c>
      <c r="T22">
        <v>1840</v>
      </c>
      <c r="U22">
        <v>3597</v>
      </c>
      <c r="V22">
        <v>632</v>
      </c>
      <c r="W22">
        <v>106</v>
      </c>
      <c r="X22">
        <v>172</v>
      </c>
      <c r="Y22">
        <v>38</v>
      </c>
      <c r="Z22">
        <v>2428</v>
      </c>
      <c r="AA22">
        <v>34</v>
      </c>
      <c r="AB22">
        <f t="shared" si="0"/>
        <v>34585</v>
      </c>
      <c r="AC22" s="1">
        <f t="shared" si="1"/>
        <v>1330.1923076923076</v>
      </c>
      <c r="AE22" t="str">
        <f t="shared" si="2"/>
        <v>AS</v>
      </c>
      <c r="AF22" t="str">
        <f t="shared" si="3"/>
        <v>TS</v>
      </c>
      <c r="AG22" t="str">
        <f t="shared" si="4"/>
        <v>MS</v>
      </c>
      <c r="AH22" t="str">
        <f t="shared" si="5"/>
        <v>KS</v>
      </c>
      <c r="AI22" t="str">
        <f t="shared" si="6"/>
        <v>YS</v>
      </c>
      <c r="AL22">
        <f t="shared" si="7"/>
        <v>4432</v>
      </c>
      <c r="AM22">
        <f t="shared" si="8"/>
        <v>3597</v>
      </c>
      <c r="AN22">
        <f t="shared" si="9"/>
        <v>3533</v>
      </c>
      <c r="AO22">
        <f t="shared" si="10"/>
        <v>3412</v>
      </c>
      <c r="AP22">
        <f t="shared" si="11"/>
        <v>2428</v>
      </c>
      <c r="AR22" t="str">
        <f t="shared" si="12"/>
        <v>ZS</v>
      </c>
      <c r="AS22" t="str">
        <f t="shared" si="13"/>
        <v>XS</v>
      </c>
      <c r="AT22" t="str">
        <f t="shared" si="14"/>
        <v>QS</v>
      </c>
      <c r="AV22">
        <f t="shared" si="15"/>
        <v>34</v>
      </c>
      <c r="AW22">
        <f t="shared" si="16"/>
        <v>38</v>
      </c>
      <c r="AX22">
        <f t="shared" si="17"/>
        <v>64</v>
      </c>
    </row>
    <row r="23" spans="1:50" x14ac:dyDescent="0.45">
      <c r="A23" t="s">
        <v>19</v>
      </c>
      <c r="B23">
        <v>2423</v>
      </c>
      <c r="C23">
        <v>305</v>
      </c>
      <c r="D23">
        <v>486</v>
      </c>
      <c r="E23">
        <v>206</v>
      </c>
      <c r="F23">
        <v>630</v>
      </c>
      <c r="G23">
        <v>553</v>
      </c>
      <c r="H23">
        <v>546</v>
      </c>
      <c r="I23">
        <v>545</v>
      </c>
      <c r="J23">
        <v>2164</v>
      </c>
      <c r="K23">
        <v>657</v>
      </c>
      <c r="L23">
        <v>1589</v>
      </c>
      <c r="M23">
        <v>225</v>
      </c>
      <c r="N23">
        <v>1585</v>
      </c>
      <c r="O23">
        <v>969</v>
      </c>
      <c r="P23">
        <v>651</v>
      </c>
      <c r="Q23">
        <v>189</v>
      </c>
      <c r="R23">
        <v>34</v>
      </c>
      <c r="S23">
        <v>316</v>
      </c>
      <c r="T23">
        <v>6100</v>
      </c>
      <c r="U23">
        <v>794</v>
      </c>
      <c r="V23">
        <v>371</v>
      </c>
      <c r="W23">
        <v>92</v>
      </c>
      <c r="X23">
        <v>126</v>
      </c>
      <c r="Y23">
        <v>31</v>
      </c>
      <c r="Z23">
        <v>593</v>
      </c>
      <c r="AA23">
        <v>21</v>
      </c>
      <c r="AB23">
        <f t="shared" si="0"/>
        <v>22201</v>
      </c>
      <c r="AC23" s="1">
        <f t="shared" si="1"/>
        <v>853.88461538461536</v>
      </c>
      <c r="AE23" t="str">
        <f t="shared" si="2"/>
        <v>ST</v>
      </c>
      <c r="AF23" t="str">
        <f t="shared" si="3"/>
        <v>AT</v>
      </c>
      <c r="AG23" t="str">
        <f t="shared" si="4"/>
        <v>IT</v>
      </c>
      <c r="AH23" t="str">
        <f t="shared" si="5"/>
        <v>KT</v>
      </c>
      <c r="AI23" t="str">
        <f t="shared" si="6"/>
        <v>MT</v>
      </c>
      <c r="AL23">
        <f t="shared" si="7"/>
        <v>6100</v>
      </c>
      <c r="AM23">
        <f t="shared" si="8"/>
        <v>2423</v>
      </c>
      <c r="AN23">
        <f t="shared" si="9"/>
        <v>2164</v>
      </c>
      <c r="AO23">
        <f t="shared" si="10"/>
        <v>1589</v>
      </c>
      <c r="AP23">
        <f t="shared" si="11"/>
        <v>1585</v>
      </c>
      <c r="AR23" t="str">
        <f t="shared" si="12"/>
        <v>ZT</v>
      </c>
      <c r="AS23" t="str">
        <f t="shared" si="13"/>
        <v>XT</v>
      </c>
      <c r="AT23" t="str">
        <f t="shared" si="14"/>
        <v>QT</v>
      </c>
      <c r="AV23">
        <f t="shared" si="15"/>
        <v>21</v>
      </c>
      <c r="AW23">
        <f t="shared" si="16"/>
        <v>31</v>
      </c>
      <c r="AX23">
        <f t="shared" si="17"/>
        <v>34</v>
      </c>
    </row>
    <row r="24" spans="1:50" x14ac:dyDescent="0.45">
      <c r="A24" t="s">
        <v>20</v>
      </c>
      <c r="B24">
        <v>978</v>
      </c>
      <c r="C24">
        <v>1288</v>
      </c>
      <c r="D24">
        <v>953</v>
      </c>
      <c r="E24">
        <v>426</v>
      </c>
      <c r="F24">
        <v>188</v>
      </c>
      <c r="G24">
        <v>2757</v>
      </c>
      <c r="H24">
        <v>557</v>
      </c>
      <c r="I24">
        <v>1026</v>
      </c>
      <c r="J24">
        <v>76</v>
      </c>
      <c r="K24">
        <v>1052</v>
      </c>
      <c r="L24">
        <v>1290</v>
      </c>
      <c r="M24">
        <v>1863</v>
      </c>
      <c r="N24">
        <v>1311</v>
      </c>
      <c r="O24">
        <v>535</v>
      </c>
      <c r="P24">
        <v>276</v>
      </c>
      <c r="Q24">
        <v>705</v>
      </c>
      <c r="R24">
        <v>816</v>
      </c>
      <c r="S24">
        <v>824</v>
      </c>
      <c r="T24">
        <v>4338</v>
      </c>
      <c r="U24">
        <v>600</v>
      </c>
      <c r="V24">
        <v>38</v>
      </c>
      <c r="W24">
        <v>34</v>
      </c>
      <c r="X24">
        <v>34</v>
      </c>
      <c r="Y24">
        <v>12</v>
      </c>
      <c r="Z24">
        <v>1310</v>
      </c>
      <c r="AA24">
        <v>160</v>
      </c>
      <c r="AB24">
        <f t="shared" si="0"/>
        <v>23447</v>
      </c>
      <c r="AC24" s="1">
        <f t="shared" si="1"/>
        <v>901.80769230769226</v>
      </c>
      <c r="AE24" t="str">
        <f t="shared" si="2"/>
        <v>SU</v>
      </c>
      <c r="AF24" t="str">
        <f t="shared" si="3"/>
        <v>FU</v>
      </c>
      <c r="AG24" t="str">
        <f t="shared" si="4"/>
        <v>LU</v>
      </c>
      <c r="AH24" t="str">
        <f t="shared" si="5"/>
        <v>MU</v>
      </c>
      <c r="AI24" t="str">
        <f t="shared" si="6"/>
        <v>YU</v>
      </c>
      <c r="AL24">
        <f t="shared" si="7"/>
        <v>4338</v>
      </c>
      <c r="AM24">
        <f t="shared" si="8"/>
        <v>2757</v>
      </c>
      <c r="AN24">
        <f t="shared" si="9"/>
        <v>1863</v>
      </c>
      <c r="AO24">
        <f t="shared" si="10"/>
        <v>1311</v>
      </c>
      <c r="AP24">
        <f t="shared" si="11"/>
        <v>1310</v>
      </c>
      <c r="AR24" t="str">
        <f t="shared" si="12"/>
        <v>XU</v>
      </c>
      <c r="AS24" t="str">
        <f t="shared" si="13"/>
        <v>VU</v>
      </c>
      <c r="AT24" t="str">
        <f t="shared" si="14"/>
        <v>VU</v>
      </c>
      <c r="AV24">
        <f t="shared" si="15"/>
        <v>12</v>
      </c>
      <c r="AW24">
        <f t="shared" si="16"/>
        <v>34</v>
      </c>
      <c r="AX24">
        <f t="shared" si="17"/>
        <v>34</v>
      </c>
    </row>
    <row r="25" spans="1:50" x14ac:dyDescent="0.45">
      <c r="A25" t="s">
        <v>21</v>
      </c>
      <c r="B25">
        <v>652</v>
      </c>
      <c r="C25">
        <v>29</v>
      </c>
      <c r="D25">
        <v>135</v>
      </c>
      <c r="E25">
        <v>31</v>
      </c>
      <c r="F25">
        <v>833</v>
      </c>
      <c r="G25">
        <v>38</v>
      </c>
      <c r="H25">
        <v>63</v>
      </c>
      <c r="I25">
        <v>28</v>
      </c>
      <c r="J25">
        <v>205</v>
      </c>
      <c r="K25">
        <v>156</v>
      </c>
      <c r="L25">
        <v>54</v>
      </c>
      <c r="M25">
        <v>73</v>
      </c>
      <c r="N25">
        <v>85</v>
      </c>
      <c r="O25">
        <v>53</v>
      </c>
      <c r="P25">
        <v>249</v>
      </c>
      <c r="Q25">
        <v>92</v>
      </c>
      <c r="R25">
        <v>10</v>
      </c>
      <c r="S25">
        <v>29</v>
      </c>
      <c r="T25">
        <v>138</v>
      </c>
      <c r="U25">
        <v>72</v>
      </c>
      <c r="V25">
        <v>40</v>
      </c>
      <c r="W25">
        <v>17</v>
      </c>
      <c r="X25">
        <v>13</v>
      </c>
      <c r="Y25">
        <v>4</v>
      </c>
      <c r="Z25">
        <v>15</v>
      </c>
      <c r="AA25">
        <v>6</v>
      </c>
      <c r="AB25">
        <f t="shared" si="0"/>
        <v>3120</v>
      </c>
      <c r="AC25" s="1">
        <f t="shared" si="1"/>
        <v>120</v>
      </c>
      <c r="AE25" t="str">
        <f t="shared" si="2"/>
        <v>EV</v>
      </c>
      <c r="AF25" t="str">
        <f t="shared" si="3"/>
        <v>AV</v>
      </c>
      <c r="AG25" t="str">
        <f t="shared" si="4"/>
        <v>OV</v>
      </c>
      <c r="AH25" t="str">
        <f t="shared" si="5"/>
        <v>IV</v>
      </c>
      <c r="AI25" t="str">
        <f t="shared" si="6"/>
        <v>JV</v>
      </c>
      <c r="AL25">
        <f t="shared" si="7"/>
        <v>833</v>
      </c>
      <c r="AM25">
        <f t="shared" si="8"/>
        <v>652</v>
      </c>
      <c r="AN25">
        <f t="shared" si="9"/>
        <v>249</v>
      </c>
      <c r="AO25">
        <f t="shared" si="10"/>
        <v>205</v>
      </c>
      <c r="AP25">
        <f t="shared" si="11"/>
        <v>156</v>
      </c>
      <c r="AR25" t="str">
        <f t="shared" si="12"/>
        <v>XV</v>
      </c>
      <c r="AS25" t="str">
        <f t="shared" si="13"/>
        <v>ZV</v>
      </c>
      <c r="AT25" t="str">
        <f t="shared" si="14"/>
        <v>QV</v>
      </c>
      <c r="AV25">
        <f t="shared" si="15"/>
        <v>4</v>
      </c>
      <c r="AW25">
        <f t="shared" si="16"/>
        <v>6</v>
      </c>
      <c r="AX25">
        <f t="shared" si="17"/>
        <v>10</v>
      </c>
    </row>
    <row r="26" spans="1:50" x14ac:dyDescent="0.45">
      <c r="A26" t="s">
        <v>22</v>
      </c>
      <c r="B26">
        <v>420</v>
      </c>
      <c r="C26">
        <v>126</v>
      </c>
      <c r="D26">
        <v>112</v>
      </c>
      <c r="E26">
        <v>67</v>
      </c>
      <c r="F26">
        <v>81</v>
      </c>
      <c r="G26">
        <v>67</v>
      </c>
      <c r="H26">
        <v>141</v>
      </c>
      <c r="I26">
        <v>100</v>
      </c>
      <c r="J26">
        <v>394</v>
      </c>
      <c r="K26">
        <v>173</v>
      </c>
      <c r="L26">
        <v>196</v>
      </c>
      <c r="M26">
        <v>49</v>
      </c>
      <c r="N26">
        <v>118</v>
      </c>
      <c r="O26">
        <v>85</v>
      </c>
      <c r="P26">
        <v>268</v>
      </c>
      <c r="Q26">
        <v>72</v>
      </c>
      <c r="R26">
        <v>22</v>
      </c>
      <c r="S26">
        <v>124</v>
      </c>
      <c r="T26">
        <v>790</v>
      </c>
      <c r="U26">
        <v>688</v>
      </c>
      <c r="V26">
        <v>46</v>
      </c>
      <c r="W26">
        <v>20</v>
      </c>
      <c r="X26">
        <v>92</v>
      </c>
      <c r="Y26">
        <v>9</v>
      </c>
      <c r="Z26">
        <v>39</v>
      </c>
      <c r="AA26">
        <v>12</v>
      </c>
      <c r="AB26">
        <f t="shared" si="0"/>
        <v>4311</v>
      </c>
      <c r="AC26" s="1">
        <f t="shared" si="1"/>
        <v>165.80769230769232</v>
      </c>
      <c r="AE26" t="str">
        <f t="shared" si="2"/>
        <v>SW</v>
      </c>
      <c r="AF26" t="str">
        <f t="shared" si="3"/>
        <v>TW</v>
      </c>
      <c r="AG26" t="str">
        <f t="shared" si="4"/>
        <v>AW</v>
      </c>
      <c r="AH26" t="str">
        <f t="shared" si="5"/>
        <v>IW</v>
      </c>
      <c r="AI26" t="str">
        <f t="shared" si="6"/>
        <v>OW</v>
      </c>
      <c r="AL26">
        <f t="shared" si="7"/>
        <v>790</v>
      </c>
      <c r="AM26">
        <f t="shared" si="8"/>
        <v>688</v>
      </c>
      <c r="AN26">
        <f t="shared" si="9"/>
        <v>420</v>
      </c>
      <c r="AO26">
        <f t="shared" si="10"/>
        <v>394</v>
      </c>
      <c r="AP26">
        <f t="shared" si="11"/>
        <v>268</v>
      </c>
      <c r="AR26" t="str">
        <f t="shared" si="12"/>
        <v>XW</v>
      </c>
      <c r="AS26" t="str">
        <f t="shared" si="13"/>
        <v>ZW</v>
      </c>
      <c r="AT26" t="str">
        <f t="shared" si="14"/>
        <v>VW</v>
      </c>
      <c r="AV26">
        <f t="shared" si="15"/>
        <v>9</v>
      </c>
      <c r="AW26">
        <f t="shared" si="16"/>
        <v>12</v>
      </c>
      <c r="AX26">
        <f t="shared" si="17"/>
        <v>20</v>
      </c>
    </row>
    <row r="27" spans="1:50" x14ac:dyDescent="0.45">
      <c r="A27" t="s">
        <v>23</v>
      </c>
      <c r="B27">
        <v>565</v>
      </c>
      <c r="C27">
        <v>36</v>
      </c>
      <c r="D27">
        <v>38</v>
      </c>
      <c r="E27">
        <v>99</v>
      </c>
      <c r="F27">
        <v>1025</v>
      </c>
      <c r="G27">
        <v>52</v>
      </c>
      <c r="H27">
        <v>30</v>
      </c>
      <c r="I27">
        <v>12</v>
      </c>
      <c r="J27">
        <v>125</v>
      </c>
      <c r="K27">
        <v>59</v>
      </c>
      <c r="L27">
        <v>13</v>
      </c>
      <c r="M27">
        <v>35</v>
      </c>
      <c r="N27">
        <v>44</v>
      </c>
      <c r="O27">
        <v>27</v>
      </c>
      <c r="P27">
        <v>60</v>
      </c>
      <c r="Q27">
        <v>28</v>
      </c>
      <c r="R27">
        <v>4</v>
      </c>
      <c r="S27">
        <v>20</v>
      </c>
      <c r="T27">
        <v>13</v>
      </c>
      <c r="U27">
        <v>28</v>
      </c>
      <c r="V27">
        <v>16</v>
      </c>
      <c r="W27">
        <v>4</v>
      </c>
      <c r="X27">
        <v>6</v>
      </c>
      <c r="Y27">
        <v>9</v>
      </c>
      <c r="Z27">
        <v>5</v>
      </c>
      <c r="AA27">
        <v>10</v>
      </c>
      <c r="AB27">
        <f t="shared" si="0"/>
        <v>2363</v>
      </c>
      <c r="AC27" s="1">
        <f t="shared" si="1"/>
        <v>90.884615384615387</v>
      </c>
      <c r="AE27" t="str">
        <f t="shared" si="2"/>
        <v>EX</v>
      </c>
      <c r="AF27" t="str">
        <f t="shared" si="3"/>
        <v>AX</v>
      </c>
      <c r="AG27" t="str">
        <f t="shared" si="4"/>
        <v>IX</v>
      </c>
      <c r="AH27" t="str">
        <f t="shared" si="5"/>
        <v>DX</v>
      </c>
      <c r="AI27" t="str">
        <f t="shared" si="6"/>
        <v>OX</v>
      </c>
      <c r="AL27">
        <f t="shared" si="7"/>
        <v>1025</v>
      </c>
      <c r="AM27">
        <f t="shared" si="8"/>
        <v>565</v>
      </c>
      <c r="AN27">
        <f t="shared" si="9"/>
        <v>125</v>
      </c>
      <c r="AO27">
        <f t="shared" si="10"/>
        <v>99</v>
      </c>
      <c r="AP27">
        <f t="shared" si="11"/>
        <v>60</v>
      </c>
      <c r="AR27" t="str">
        <f t="shared" si="12"/>
        <v>QX</v>
      </c>
      <c r="AS27" t="str">
        <f t="shared" si="13"/>
        <v>QX</v>
      </c>
      <c r="AT27" t="str">
        <f t="shared" si="14"/>
        <v>YX</v>
      </c>
      <c r="AV27">
        <f t="shared" si="15"/>
        <v>4</v>
      </c>
      <c r="AW27">
        <f t="shared" si="16"/>
        <v>4</v>
      </c>
      <c r="AX27">
        <f t="shared" si="17"/>
        <v>5</v>
      </c>
    </row>
    <row r="28" spans="1:50" x14ac:dyDescent="0.45">
      <c r="A28" t="s">
        <v>24</v>
      </c>
      <c r="B28">
        <v>636</v>
      </c>
      <c r="C28">
        <v>178</v>
      </c>
      <c r="D28">
        <v>398</v>
      </c>
      <c r="E28">
        <v>215</v>
      </c>
      <c r="F28">
        <v>228</v>
      </c>
      <c r="G28">
        <v>97</v>
      </c>
      <c r="H28">
        <v>163</v>
      </c>
      <c r="I28">
        <v>806</v>
      </c>
      <c r="J28">
        <v>101</v>
      </c>
      <c r="K28">
        <v>253</v>
      </c>
      <c r="L28">
        <v>1082</v>
      </c>
      <c r="M28">
        <v>205</v>
      </c>
      <c r="N28">
        <v>1696</v>
      </c>
      <c r="O28">
        <v>519</v>
      </c>
      <c r="P28">
        <v>85</v>
      </c>
      <c r="Q28">
        <v>79</v>
      </c>
      <c r="R28">
        <v>6</v>
      </c>
      <c r="S28">
        <v>660</v>
      </c>
      <c r="T28">
        <v>1195</v>
      </c>
      <c r="U28">
        <v>854</v>
      </c>
      <c r="V28">
        <v>33</v>
      </c>
      <c r="W28">
        <v>15</v>
      </c>
      <c r="X28">
        <v>65</v>
      </c>
      <c r="Y28">
        <v>69</v>
      </c>
      <c r="Z28">
        <v>215</v>
      </c>
      <c r="AA28">
        <v>39</v>
      </c>
      <c r="AB28">
        <f t="shared" si="0"/>
        <v>9892</v>
      </c>
      <c r="AC28" s="1">
        <f t="shared" si="1"/>
        <v>380.46153846153845</v>
      </c>
      <c r="AE28" t="str">
        <f t="shared" si="2"/>
        <v>MY</v>
      </c>
      <c r="AF28" t="str">
        <f t="shared" si="3"/>
        <v>SY</v>
      </c>
      <c r="AG28" t="str">
        <f t="shared" si="4"/>
        <v>KY</v>
      </c>
      <c r="AH28" t="str">
        <f t="shared" si="5"/>
        <v>TY</v>
      </c>
      <c r="AI28" t="str">
        <f t="shared" si="6"/>
        <v>HY</v>
      </c>
      <c r="AL28">
        <f t="shared" si="7"/>
        <v>1696</v>
      </c>
      <c r="AM28">
        <f t="shared" si="8"/>
        <v>1195</v>
      </c>
      <c r="AN28">
        <f t="shared" si="9"/>
        <v>1082</v>
      </c>
      <c r="AO28">
        <f t="shared" si="10"/>
        <v>854</v>
      </c>
      <c r="AP28">
        <f t="shared" si="11"/>
        <v>806</v>
      </c>
      <c r="AR28" t="str">
        <f t="shared" si="12"/>
        <v>QY</v>
      </c>
      <c r="AS28" t="str">
        <f t="shared" si="13"/>
        <v>VY</v>
      </c>
      <c r="AT28" t="str">
        <f t="shared" si="14"/>
        <v>UY</v>
      </c>
      <c r="AV28">
        <f t="shared" si="15"/>
        <v>6</v>
      </c>
      <c r="AW28">
        <f t="shared" si="16"/>
        <v>15</v>
      </c>
      <c r="AX28">
        <f t="shared" si="17"/>
        <v>33</v>
      </c>
    </row>
    <row r="29" spans="1:50" x14ac:dyDescent="0.45">
      <c r="A29" t="s">
        <v>25</v>
      </c>
      <c r="B29">
        <v>966</v>
      </c>
      <c r="C29">
        <v>25</v>
      </c>
      <c r="D29">
        <v>35</v>
      </c>
      <c r="E29">
        <v>25</v>
      </c>
      <c r="F29">
        <v>123</v>
      </c>
      <c r="G29">
        <v>7</v>
      </c>
      <c r="H29">
        <v>24</v>
      </c>
      <c r="I29">
        <v>18</v>
      </c>
      <c r="J29">
        <v>295</v>
      </c>
      <c r="K29">
        <v>22</v>
      </c>
      <c r="L29">
        <v>184</v>
      </c>
      <c r="M29">
        <v>19</v>
      </c>
      <c r="N29">
        <v>97</v>
      </c>
      <c r="O29">
        <v>27</v>
      </c>
      <c r="P29">
        <v>347</v>
      </c>
      <c r="Q29">
        <v>13</v>
      </c>
      <c r="R29">
        <v>12</v>
      </c>
      <c r="S29">
        <v>23</v>
      </c>
      <c r="T29">
        <v>37</v>
      </c>
      <c r="U29">
        <v>51</v>
      </c>
      <c r="V29">
        <v>69</v>
      </c>
      <c r="W29">
        <v>2</v>
      </c>
      <c r="X29">
        <v>11</v>
      </c>
      <c r="Y29">
        <v>1</v>
      </c>
      <c r="Z29">
        <v>101</v>
      </c>
      <c r="AA29">
        <v>35</v>
      </c>
      <c r="AB29">
        <f t="shared" si="0"/>
        <v>2569</v>
      </c>
      <c r="AC29" s="1">
        <f t="shared" si="1"/>
        <v>98.807692307692307</v>
      </c>
      <c r="AE29" t="str">
        <f t="shared" si="2"/>
        <v>AZ</v>
      </c>
      <c r="AF29" t="str">
        <f t="shared" si="3"/>
        <v>OZ</v>
      </c>
      <c r="AG29" t="str">
        <f t="shared" si="4"/>
        <v>IZ</v>
      </c>
      <c r="AH29" t="str">
        <f t="shared" si="5"/>
        <v>KZ</v>
      </c>
      <c r="AI29" t="str">
        <f t="shared" si="6"/>
        <v>EZ</v>
      </c>
      <c r="AL29">
        <f t="shared" si="7"/>
        <v>966</v>
      </c>
      <c r="AM29">
        <f t="shared" si="8"/>
        <v>347</v>
      </c>
      <c r="AN29">
        <f t="shared" si="9"/>
        <v>295</v>
      </c>
      <c r="AO29">
        <f t="shared" si="10"/>
        <v>184</v>
      </c>
      <c r="AP29">
        <f t="shared" si="11"/>
        <v>123</v>
      </c>
      <c r="AR29" t="str">
        <f t="shared" si="12"/>
        <v>XZ</v>
      </c>
      <c r="AS29" t="str">
        <f t="shared" si="13"/>
        <v>VZ</v>
      </c>
      <c r="AT29" t="str">
        <f t="shared" si="14"/>
        <v>FZ</v>
      </c>
      <c r="AV29">
        <f t="shared" si="15"/>
        <v>1</v>
      </c>
      <c r="AW29">
        <f t="shared" si="16"/>
        <v>2</v>
      </c>
      <c r="AX29">
        <f t="shared" si="17"/>
        <v>7</v>
      </c>
    </row>
    <row r="30" spans="1:50" x14ac:dyDescent="0.45">
      <c r="A30" t="s">
        <v>35</v>
      </c>
      <c r="B30">
        <v>1139</v>
      </c>
      <c r="C30">
        <v>636</v>
      </c>
      <c r="D30">
        <v>427</v>
      </c>
      <c r="E30">
        <v>727</v>
      </c>
      <c r="F30">
        <v>1586</v>
      </c>
      <c r="G30">
        <v>318</v>
      </c>
      <c r="H30">
        <v>776</v>
      </c>
      <c r="I30">
        <v>107</v>
      </c>
      <c r="J30">
        <v>613</v>
      </c>
      <c r="K30">
        <v>823</v>
      </c>
      <c r="L30">
        <v>1591</v>
      </c>
      <c r="M30">
        <v>110</v>
      </c>
      <c r="N30">
        <v>585</v>
      </c>
      <c r="O30">
        <v>410</v>
      </c>
      <c r="P30">
        <v>110</v>
      </c>
      <c r="Q30">
        <v>211</v>
      </c>
      <c r="R30">
        <v>58</v>
      </c>
      <c r="S30">
        <v>341</v>
      </c>
      <c r="T30">
        <v>607</v>
      </c>
      <c r="U30">
        <v>1230</v>
      </c>
      <c r="V30">
        <v>361</v>
      </c>
      <c r="W30">
        <v>111</v>
      </c>
      <c r="X30">
        <v>104</v>
      </c>
      <c r="Y30">
        <v>107</v>
      </c>
      <c r="Z30">
        <v>188</v>
      </c>
      <c r="AA30">
        <v>75</v>
      </c>
      <c r="AB30">
        <f t="shared" si="0"/>
        <v>13351</v>
      </c>
      <c r="AC30" s="1">
        <f t="shared" si="1"/>
        <v>513.5</v>
      </c>
      <c r="AE30" t="str">
        <f t="shared" si="2"/>
        <v>K-</v>
      </c>
      <c r="AF30" t="str">
        <f t="shared" si="3"/>
        <v>E-</v>
      </c>
      <c r="AG30" t="str">
        <f t="shared" si="4"/>
        <v>T-</v>
      </c>
      <c r="AH30" t="str">
        <f t="shared" si="5"/>
        <v>A-</v>
      </c>
      <c r="AI30" t="str">
        <f t="shared" si="6"/>
        <v>J-</v>
      </c>
      <c r="AL30">
        <f t="shared" si="7"/>
        <v>1591</v>
      </c>
      <c r="AM30">
        <f t="shared" si="8"/>
        <v>1586</v>
      </c>
      <c r="AN30">
        <f t="shared" si="9"/>
        <v>1230</v>
      </c>
      <c r="AO30">
        <f t="shared" si="10"/>
        <v>1139</v>
      </c>
      <c r="AP30">
        <f t="shared" si="11"/>
        <v>823</v>
      </c>
      <c r="AR30" t="str">
        <f t="shared" si="12"/>
        <v>Q-</v>
      </c>
      <c r="AS30" t="str">
        <f t="shared" si="13"/>
        <v>Z-</v>
      </c>
      <c r="AT30" t="str">
        <f t="shared" si="14"/>
        <v>W-</v>
      </c>
      <c r="AV30">
        <f t="shared" si="15"/>
        <v>58</v>
      </c>
      <c r="AW30">
        <f t="shared" si="16"/>
        <v>75</v>
      </c>
      <c r="AX30">
        <f t="shared" si="17"/>
        <v>104</v>
      </c>
    </row>
    <row r="31" spans="1:50" x14ac:dyDescent="0.45">
      <c r="A31" t="s">
        <v>36</v>
      </c>
      <c r="B31">
        <f>SUM(B$4:B$30)</f>
        <v>44343</v>
      </c>
      <c r="C31">
        <f t="shared" ref="C31:AA31" si="18">SUM(C$4:C$30)</f>
        <v>23184</v>
      </c>
      <c r="D31">
        <f t="shared" si="18"/>
        <v>27185</v>
      </c>
      <c r="E31">
        <f t="shared" si="18"/>
        <v>15706</v>
      </c>
      <c r="F31">
        <f t="shared" si="18"/>
        <v>17893</v>
      </c>
      <c r="G31">
        <f t="shared" si="18"/>
        <v>21513</v>
      </c>
      <c r="H31">
        <f t="shared" si="18"/>
        <v>22065</v>
      </c>
      <c r="I31">
        <f t="shared" si="18"/>
        <v>21844</v>
      </c>
      <c r="J31">
        <f t="shared" si="18"/>
        <v>20552</v>
      </c>
      <c r="K31">
        <f t="shared" si="18"/>
        <v>17042</v>
      </c>
      <c r="L31">
        <f t="shared" si="18"/>
        <v>31379</v>
      </c>
      <c r="M31">
        <f t="shared" si="18"/>
        <v>20805</v>
      </c>
      <c r="N31">
        <f t="shared" si="18"/>
        <v>40969</v>
      </c>
      <c r="O31">
        <f t="shared" si="18"/>
        <v>26325</v>
      </c>
      <c r="P31">
        <f t="shared" si="18"/>
        <v>15520</v>
      </c>
      <c r="Q31">
        <f t="shared" si="18"/>
        <v>17103</v>
      </c>
      <c r="R31">
        <f t="shared" si="18"/>
        <v>1676</v>
      </c>
      <c r="S31">
        <f t="shared" si="18"/>
        <v>21832</v>
      </c>
      <c r="T31">
        <f t="shared" si="18"/>
        <v>53351</v>
      </c>
      <c r="U31">
        <f t="shared" si="18"/>
        <v>40721</v>
      </c>
      <c r="V31">
        <f t="shared" si="18"/>
        <v>7208</v>
      </c>
      <c r="W31">
        <f t="shared" si="18"/>
        <v>6084</v>
      </c>
      <c r="X31">
        <f t="shared" si="18"/>
        <v>12015</v>
      </c>
      <c r="Y31">
        <f t="shared" si="18"/>
        <v>794</v>
      </c>
      <c r="Z31">
        <f t="shared" si="18"/>
        <v>13133</v>
      </c>
      <c r="AA31">
        <f t="shared" si="18"/>
        <v>4279</v>
      </c>
      <c r="AB31">
        <f t="shared" si="0"/>
        <v>544521</v>
      </c>
      <c r="AE31" t="str">
        <f>INDEX($B$3:$AA$3,1,MATCH(LARGE($B31:$AA31,1),$B31:$AA31,0))&amp;"*"</f>
        <v>S*</v>
      </c>
      <c r="AF31" t="str">
        <f>INDEX($B$3:$AA$3,1,MATCH(LARGE($B31:$AA31,2),$B31:$AA31,0))&amp;"*"</f>
        <v>A*</v>
      </c>
      <c r="AG31" t="str">
        <f>INDEX($B$3:$AA$3,1,MATCH(LARGE($B31:$AA31,3),$B31:$AA31,0))&amp;"*"</f>
        <v>M*</v>
      </c>
      <c r="AH31" t="str">
        <f>INDEX($B$3:$AA$3,1,MATCH(LARGE($B31:$AA31,4),$B31:$AA31,0))&amp;"*"</f>
        <v>T*</v>
      </c>
      <c r="AI31" t="str">
        <f>INDEX($B$3:$AA$3,1,MATCH(LARGE($B31:$AA31,5),$B31:$AA31,0))&amp;"*"</f>
        <v>K*</v>
      </c>
      <c r="AR31" t="str">
        <f t="shared" si="12"/>
        <v>X計</v>
      </c>
      <c r="AS31" t="str">
        <f t="shared" si="13"/>
        <v>Q計</v>
      </c>
      <c r="AT31" t="str">
        <f t="shared" si="14"/>
        <v>Z計</v>
      </c>
      <c r="AV31">
        <f t="shared" si="15"/>
        <v>794</v>
      </c>
      <c r="AW31">
        <f t="shared" si="16"/>
        <v>1676</v>
      </c>
      <c r="AX31">
        <f t="shared" si="17"/>
        <v>4279</v>
      </c>
    </row>
    <row r="32" spans="1:50" x14ac:dyDescent="0.45">
      <c r="A32" t="s">
        <v>37</v>
      </c>
      <c r="B32" s="1">
        <f>B31/27</f>
        <v>1642.3333333333333</v>
      </c>
      <c r="C32" s="1">
        <f t="shared" ref="C32:AA32" si="19">C31/27</f>
        <v>858.66666666666663</v>
      </c>
      <c r="D32" s="1">
        <f t="shared" si="19"/>
        <v>1006.8518518518518</v>
      </c>
      <c r="E32" s="1">
        <f t="shared" si="19"/>
        <v>581.7037037037037</v>
      </c>
      <c r="F32" s="1">
        <f t="shared" si="19"/>
        <v>662.7037037037037</v>
      </c>
      <c r="G32" s="1">
        <f t="shared" si="19"/>
        <v>796.77777777777783</v>
      </c>
      <c r="H32" s="1">
        <f t="shared" si="19"/>
        <v>817.22222222222217</v>
      </c>
      <c r="I32" s="1">
        <f t="shared" si="19"/>
        <v>809.03703703703707</v>
      </c>
      <c r="J32" s="1">
        <f t="shared" si="19"/>
        <v>761.18518518518522</v>
      </c>
      <c r="K32" s="1">
        <f t="shared" si="19"/>
        <v>631.18518518518522</v>
      </c>
      <c r="L32" s="1">
        <f t="shared" si="19"/>
        <v>1162.1851851851852</v>
      </c>
      <c r="M32" s="1">
        <f t="shared" si="19"/>
        <v>770.55555555555554</v>
      </c>
      <c r="N32" s="1">
        <f t="shared" si="19"/>
        <v>1517.3703703703704</v>
      </c>
      <c r="O32" s="1">
        <f t="shared" si="19"/>
        <v>975</v>
      </c>
      <c r="P32" s="1">
        <f t="shared" si="19"/>
        <v>574.81481481481478</v>
      </c>
      <c r="Q32" s="1">
        <f t="shared" si="19"/>
        <v>633.44444444444446</v>
      </c>
      <c r="R32" s="1">
        <f t="shared" si="19"/>
        <v>62.074074074074076</v>
      </c>
      <c r="S32" s="1">
        <f t="shared" si="19"/>
        <v>808.59259259259261</v>
      </c>
      <c r="T32" s="1">
        <f t="shared" si="19"/>
        <v>1975.962962962963</v>
      </c>
      <c r="U32" s="1">
        <f t="shared" si="19"/>
        <v>1508.1851851851852</v>
      </c>
      <c r="V32" s="1">
        <f t="shared" si="19"/>
        <v>266.96296296296299</v>
      </c>
      <c r="W32" s="1">
        <f t="shared" si="19"/>
        <v>225.33333333333334</v>
      </c>
      <c r="X32" s="1">
        <f t="shared" si="19"/>
        <v>445</v>
      </c>
      <c r="Y32" s="1">
        <f t="shared" si="19"/>
        <v>29.407407407407408</v>
      </c>
      <c r="Z32" s="1">
        <f t="shared" si="19"/>
        <v>486.40740740740739</v>
      </c>
      <c r="AA32" s="1">
        <f t="shared" si="19"/>
        <v>158.4814814814815</v>
      </c>
      <c r="AB32" s="1"/>
      <c r="AC32" s="1"/>
    </row>
    <row r="34" spans="1:32" x14ac:dyDescent="0.45">
      <c r="A34" t="s">
        <v>29</v>
      </c>
      <c r="B34" t="str">
        <f>B$3&amp;INDEX($A$4:$A$30,MATCH(LARGE(B$4:B$30,1),B$4:B$30,0),1)</f>
        <v>AS</v>
      </c>
      <c r="C34" t="str">
        <f>C$3&amp;INDEX($A$4:$A$30,MATCH(LARGE(C$4:C$30,1),C$4:C$30,0),1)</f>
        <v>BE</v>
      </c>
      <c r="D34" t="str">
        <f t="shared" ref="D34:AB34" si="20">D$3&amp;INDEX($A$4:$A$30,MATCH(LARGE(D$4:D$30,1),D$4:D$30,0),1)</f>
        <v>CO</v>
      </c>
      <c r="E34" t="str">
        <f t="shared" si="20"/>
        <v>DE</v>
      </c>
      <c r="F34" t="str">
        <f t="shared" si="20"/>
        <v>EN</v>
      </c>
      <c r="G34" t="str">
        <f t="shared" si="20"/>
        <v>FI</v>
      </c>
      <c r="H34" t="str">
        <f t="shared" si="20"/>
        <v>GR</v>
      </c>
      <c r="I34" t="str">
        <f t="shared" si="20"/>
        <v>HA</v>
      </c>
      <c r="J34" t="str">
        <f t="shared" si="20"/>
        <v>IN</v>
      </c>
      <c r="K34" t="str">
        <f t="shared" si="20"/>
        <v>JA</v>
      </c>
      <c r="L34" t="str">
        <f t="shared" si="20"/>
        <v>KA</v>
      </c>
      <c r="M34" t="str">
        <f t="shared" si="20"/>
        <v>LI</v>
      </c>
      <c r="N34" t="str">
        <f t="shared" si="20"/>
        <v>MA</v>
      </c>
      <c r="O34" t="str">
        <f t="shared" si="20"/>
        <v>NE</v>
      </c>
      <c r="P34" t="str">
        <f t="shared" si="20"/>
        <v>ON</v>
      </c>
      <c r="Q34" t="str">
        <f t="shared" si="20"/>
        <v>PR</v>
      </c>
      <c r="R34" t="str">
        <f t="shared" si="20"/>
        <v>QU</v>
      </c>
      <c r="S34" t="str">
        <f t="shared" si="20"/>
        <v>RE</v>
      </c>
      <c r="T34" t="str">
        <f t="shared" si="20"/>
        <v>SA</v>
      </c>
      <c r="U34" t="str">
        <f t="shared" si="20"/>
        <v>TO</v>
      </c>
      <c r="V34" t="str">
        <f t="shared" si="20"/>
        <v>UN</v>
      </c>
      <c r="W34" t="str">
        <f t="shared" si="20"/>
        <v>VI</v>
      </c>
      <c r="X34" t="str">
        <f t="shared" si="20"/>
        <v>WI</v>
      </c>
      <c r="Y34" t="str">
        <f t="shared" si="20"/>
        <v>XE</v>
      </c>
      <c r="Z34" t="str">
        <f t="shared" si="20"/>
        <v>YS</v>
      </c>
      <c r="AA34" t="str">
        <f t="shared" si="20"/>
        <v>ZE</v>
      </c>
      <c r="AB34" t="str">
        <f t="shared" si="20"/>
        <v>*A</v>
      </c>
      <c r="AE34" t="str">
        <f>INDEX($B$3:$AA$3,1,MATCH(LARGE($B31:$AA31,1),$B31:$AA31,0))&amp;"*"</f>
        <v>S*</v>
      </c>
    </row>
    <row r="35" spans="1:32" x14ac:dyDescent="0.45">
      <c r="A35" t="s">
        <v>30</v>
      </c>
      <c r="B35" t="str">
        <f>B$3&amp;INDEX($A$4:$A$30,MATCH(LARGE(B$4:B$30,2),B$4:B$30,0),1)</f>
        <v>AR</v>
      </c>
      <c r="C35" t="str">
        <f>C$3&amp;INDEX($A$4:$A$30,MATCH(LARGE(C$4:C$30,2),C$4:C$30,0),1)</f>
        <v>BL</v>
      </c>
      <c r="D35" t="str">
        <f t="shared" ref="D35:AB35" si="21">D$3&amp;INDEX($A$4:$A$30,MATCH(LARGE(D$4:D$30,2),D$4:D$30,0),1)</f>
        <v>CA</v>
      </c>
      <c r="E35" t="str">
        <f t="shared" si="21"/>
        <v>DA</v>
      </c>
      <c r="F35" t="str">
        <f t="shared" si="21"/>
        <v>ES</v>
      </c>
      <c r="G35" t="str">
        <f t="shared" si="21"/>
        <v>FU</v>
      </c>
      <c r="H35" t="str">
        <f t="shared" si="21"/>
        <v>GO</v>
      </c>
      <c r="I35" t="str">
        <f t="shared" si="21"/>
        <v>HI</v>
      </c>
      <c r="J35" t="str">
        <f t="shared" si="21"/>
        <v>IS</v>
      </c>
      <c r="K35" t="str">
        <f t="shared" si="21"/>
        <v>JO</v>
      </c>
      <c r="L35" t="str">
        <f t="shared" si="21"/>
        <v>KI</v>
      </c>
      <c r="M35" t="str">
        <f t="shared" si="21"/>
        <v>LA</v>
      </c>
      <c r="N35" t="str">
        <f t="shared" si="21"/>
        <v>MI</v>
      </c>
      <c r="O35" t="str">
        <f t="shared" si="21"/>
        <v>NA</v>
      </c>
      <c r="P35" t="str">
        <f t="shared" si="21"/>
        <v>OF</v>
      </c>
      <c r="Q35" t="str">
        <f t="shared" si="21"/>
        <v>PA</v>
      </c>
      <c r="R35" t="str">
        <f t="shared" si="21"/>
        <v>QO</v>
      </c>
      <c r="S35" t="str">
        <f t="shared" si="21"/>
        <v>RI</v>
      </c>
      <c r="T35" t="str">
        <f t="shared" si="21"/>
        <v>ST</v>
      </c>
      <c r="U35" t="str">
        <f t="shared" si="21"/>
        <v>TA</v>
      </c>
      <c r="V35" t="str">
        <f t="shared" si="21"/>
        <v>UP</v>
      </c>
      <c r="W35" t="str">
        <f t="shared" si="21"/>
        <v>VE</v>
      </c>
      <c r="X35" t="str">
        <f t="shared" si="21"/>
        <v>WA</v>
      </c>
      <c r="Y35" t="str">
        <f t="shared" si="21"/>
        <v>X-</v>
      </c>
      <c r="Z35" t="str">
        <f t="shared" si="21"/>
        <v>YO</v>
      </c>
      <c r="AA35" t="str">
        <f t="shared" si="21"/>
        <v>ZA</v>
      </c>
      <c r="AB35" t="str">
        <f t="shared" si="21"/>
        <v>*I</v>
      </c>
      <c r="AE35" t="str">
        <f>INDEX($B$3:$AA$3,1,MATCH(LARGE($B31:$AA31,2),$B31:$AA31,0))&amp;"*"</f>
        <v>A*</v>
      </c>
    </row>
    <row r="36" spans="1:32" x14ac:dyDescent="0.45">
      <c r="A36" t="s">
        <v>31</v>
      </c>
      <c r="B36" t="str">
        <f>B$3&amp;INDEX($A$4:$A$30,MATCH(LARGE(B$4:B$30,3),B$4:B$30,0),1)</f>
        <v>AL</v>
      </c>
      <c r="C36" t="str">
        <f>C$3&amp;INDEX($A$4:$A$30,MATCH(LARGE(C$4:C$30,3),C$4:C$30,0),1)</f>
        <v>BA</v>
      </c>
      <c r="D36" t="str">
        <f t="shared" ref="D36:AB36" si="22">D$3&amp;INDEX($A$4:$A$30,MATCH(LARGE(D$4:D$30,3),D$4:D$30,0),1)</f>
        <v>CR</v>
      </c>
      <c r="E36" t="str">
        <f t="shared" si="22"/>
        <v>DO</v>
      </c>
      <c r="F36" t="str">
        <f t="shared" si="22"/>
        <v>E-</v>
      </c>
      <c r="G36" t="str">
        <f t="shared" si="22"/>
        <v>FO</v>
      </c>
      <c r="H36" t="str">
        <f t="shared" si="22"/>
        <v>GL</v>
      </c>
      <c r="I36" t="str">
        <f t="shared" si="22"/>
        <v>HO</v>
      </c>
      <c r="J36" t="str">
        <f t="shared" si="22"/>
        <v>IT</v>
      </c>
      <c r="K36" t="str">
        <f t="shared" si="22"/>
        <v>JP</v>
      </c>
      <c r="L36" t="str">
        <f t="shared" si="22"/>
        <v>KS</v>
      </c>
      <c r="M36" t="str">
        <f t="shared" si="22"/>
        <v>LE</v>
      </c>
      <c r="N36" t="str">
        <f t="shared" si="22"/>
        <v>MO</v>
      </c>
      <c r="O36" t="str">
        <f t="shared" si="22"/>
        <v>NO</v>
      </c>
      <c r="P36" t="str">
        <f t="shared" si="22"/>
        <v>OR</v>
      </c>
      <c r="Q36" t="str">
        <f t="shared" si="22"/>
        <v>PL</v>
      </c>
      <c r="R36" t="str">
        <f t="shared" si="22"/>
        <v>QR</v>
      </c>
      <c r="S36" t="str">
        <f t="shared" si="22"/>
        <v>RA</v>
      </c>
      <c r="T36" t="str">
        <f t="shared" si="22"/>
        <v>SH</v>
      </c>
      <c r="U36" t="str">
        <f t="shared" si="22"/>
        <v>TR</v>
      </c>
      <c r="V36" t="str">
        <f t="shared" si="22"/>
        <v>US</v>
      </c>
      <c r="W36" t="str">
        <f t="shared" si="22"/>
        <v>VA</v>
      </c>
      <c r="X36" t="str">
        <f t="shared" si="22"/>
        <v>WO</v>
      </c>
      <c r="Y36" t="str">
        <f t="shared" si="22"/>
        <v>XI</v>
      </c>
      <c r="Z36" t="str">
        <f t="shared" si="22"/>
        <v>YA</v>
      </c>
      <c r="AA36" t="str">
        <f t="shared" si="22"/>
        <v>ZI</v>
      </c>
      <c r="AB36" t="str">
        <f t="shared" si="22"/>
        <v>*O</v>
      </c>
      <c r="AE36" t="str">
        <f>INDEX($B$3:$AA$3,1,MATCH(LARGE($B31:$AA31,3),$B31:$AA31,0))&amp;"*"</f>
        <v>M*</v>
      </c>
    </row>
    <row r="37" spans="1:32" x14ac:dyDescent="0.45">
      <c r="A37" t="s">
        <v>32</v>
      </c>
      <c r="B37" t="str">
        <f>B$3&amp;INDEX($A$4:$A$30,MATCH(LARGE(B$4:B$30,4),B$4:B$30,0),1)</f>
        <v>AI</v>
      </c>
      <c r="C37" t="str">
        <f>C$3&amp;INDEX($A$4:$A$30,MATCH(LARGE(C$4:C$30,4),C$4:C$30,0),1)</f>
        <v>BR</v>
      </c>
      <c r="D37" t="str">
        <f t="shared" ref="D37:AB37" si="23">D$3&amp;INDEX($A$4:$A$30,MATCH(LARGE(D$4:D$30,4),D$4:D$30,0),1)</f>
        <v>CH</v>
      </c>
      <c r="E37" t="str">
        <f t="shared" si="23"/>
        <v>DI</v>
      </c>
      <c r="F37" t="str">
        <f t="shared" si="23"/>
        <v>EC</v>
      </c>
      <c r="G37" t="str">
        <f t="shared" si="23"/>
        <v>FA</v>
      </c>
      <c r="H37" t="str">
        <f t="shared" si="23"/>
        <v>GA</v>
      </c>
      <c r="I37" t="str">
        <f t="shared" si="23"/>
        <v>HE</v>
      </c>
      <c r="J37" t="str">
        <f t="shared" si="23"/>
        <v>IM</v>
      </c>
      <c r="K37" t="str">
        <f t="shared" si="23"/>
        <v>JI</v>
      </c>
      <c r="L37" t="str">
        <f t="shared" si="23"/>
        <v>KO</v>
      </c>
      <c r="M37" t="str">
        <f t="shared" si="23"/>
        <v>LO</v>
      </c>
      <c r="N37" t="str">
        <f t="shared" si="23"/>
        <v>MS</v>
      </c>
      <c r="O37" t="str">
        <f t="shared" si="23"/>
        <v>NI</v>
      </c>
      <c r="P37" t="str">
        <f t="shared" si="23"/>
        <v>OK</v>
      </c>
      <c r="Q37" t="str">
        <f t="shared" si="23"/>
        <v>PO</v>
      </c>
      <c r="R37" t="str">
        <f t="shared" si="23"/>
        <v>QS</v>
      </c>
      <c r="S37" t="str">
        <f t="shared" si="23"/>
        <v>RO</v>
      </c>
      <c r="T37" t="str">
        <f t="shared" si="23"/>
        <v>SE</v>
      </c>
      <c r="U37" t="str">
        <f t="shared" si="23"/>
        <v>TS</v>
      </c>
      <c r="V37" t="str">
        <f t="shared" si="23"/>
        <v>UM</v>
      </c>
      <c r="W37" t="str">
        <f t="shared" si="23"/>
        <v>VO</v>
      </c>
      <c r="X37" t="str">
        <f t="shared" si="23"/>
        <v>WE</v>
      </c>
      <c r="Y37" t="str">
        <f t="shared" si="23"/>
        <v>XY</v>
      </c>
      <c r="Z37" t="str">
        <f t="shared" si="23"/>
        <v>YU</v>
      </c>
      <c r="AA37" t="str">
        <f t="shared" si="23"/>
        <v>ZO</v>
      </c>
      <c r="AB37" t="str">
        <f t="shared" si="23"/>
        <v>*E</v>
      </c>
      <c r="AE37" t="str">
        <f>INDEX($B$3:$AA$3,1,MATCH(LARGE($B31:$AA31,4),$B31:$AA31,0))&amp;"*"</f>
        <v>T*</v>
      </c>
    </row>
    <row r="38" spans="1:32" x14ac:dyDescent="0.45">
      <c r="A38" t="s">
        <v>33</v>
      </c>
      <c r="B38" t="str">
        <f>B$3&amp;INDEX($A$4:$A$30,MATCH(LARGE(B$4:B$30,5),B$4:B$30,0),1)</f>
        <v>AN</v>
      </c>
      <c r="C38" t="str">
        <f>C$3&amp;INDEX($A$4:$A$30,MATCH(LARGE(C$4:C$30,5),C$4:C$30,0),1)</f>
        <v>BI</v>
      </c>
      <c r="D38" t="str">
        <f t="shared" ref="D38:AB39" si="24">D$3&amp;INDEX($A$4:$A$30,MATCH(LARGE(D$4:D$30,5),D$4:D$30,0),1)</f>
        <v>CL</v>
      </c>
      <c r="E38" t="str">
        <f t="shared" si="24"/>
        <v>DR</v>
      </c>
      <c r="F38" t="str">
        <f t="shared" si="24"/>
        <v>EM</v>
      </c>
      <c r="G38" t="str">
        <f t="shared" si="24"/>
        <v>FR</v>
      </c>
      <c r="H38" t="str">
        <f t="shared" si="24"/>
        <v>GE</v>
      </c>
      <c r="I38" t="str">
        <f t="shared" si="24"/>
        <v>HU</v>
      </c>
      <c r="J38" t="str">
        <f t="shared" si="24"/>
        <v>IC</v>
      </c>
      <c r="K38" t="str">
        <f t="shared" si="24"/>
        <v>JS</v>
      </c>
      <c r="L38" t="str">
        <f t="shared" si="24"/>
        <v>KE</v>
      </c>
      <c r="M38" t="str">
        <f t="shared" si="24"/>
        <v>LU</v>
      </c>
      <c r="N38" t="str">
        <f t="shared" si="24"/>
        <v>ME</v>
      </c>
      <c r="O38" t="str">
        <f t="shared" si="24"/>
        <v>NS</v>
      </c>
      <c r="P38" t="str">
        <f t="shared" si="24"/>
        <v>OS</v>
      </c>
      <c r="Q38" t="str">
        <f t="shared" si="24"/>
        <v>PE</v>
      </c>
      <c r="R38" t="str">
        <f t="shared" si="24"/>
        <v>Q-</v>
      </c>
      <c r="S38" t="str">
        <f t="shared" si="24"/>
        <v>RU</v>
      </c>
      <c r="T38" t="str">
        <f t="shared" si="24"/>
        <v>SO</v>
      </c>
      <c r="U38" t="str">
        <f t="shared" si="24"/>
        <v>TH</v>
      </c>
      <c r="V38" t="str">
        <f t="shared" si="24"/>
        <v>UR</v>
      </c>
      <c r="W38" t="str">
        <f t="shared" si="24"/>
        <v>V-</v>
      </c>
      <c r="X38" t="str">
        <f t="shared" si="24"/>
        <v>WH</v>
      </c>
      <c r="Y38" t="str">
        <f t="shared" si="24"/>
        <v>XA</v>
      </c>
      <c r="Z38" t="str">
        <f t="shared" si="24"/>
        <v>YM</v>
      </c>
      <c r="AA38" t="str">
        <f t="shared" si="24"/>
        <v>ZU</v>
      </c>
      <c r="AB38" t="str">
        <f t="shared" si="24"/>
        <v>*S</v>
      </c>
      <c r="AE38" t="str">
        <f>INDEX($B$3:$AA$3,1,MATCH(LARGE($B31:$AA31,5),$B31:$AA31,0))&amp;"*"</f>
        <v>K*</v>
      </c>
    </row>
    <row r="39" spans="1:32" x14ac:dyDescent="0.45">
      <c r="AB39" t="str">
        <f>AB$3&amp;INDEX($A$4:$A$30,MATCH(LARGE(AB$4:AB$30,6),AB$4:AB$30,0),1)</f>
        <v>*R</v>
      </c>
    </row>
    <row r="40" spans="1:32" x14ac:dyDescent="0.45">
      <c r="A40" t="s">
        <v>38</v>
      </c>
      <c r="AB40" t="str">
        <f>AB$3&amp;INDEX($A$4:$A$30,MATCH(LARGE(AB$4:AB$30,7),AB$4:AB$30,0),1)</f>
        <v>*U</v>
      </c>
    </row>
    <row r="41" spans="1:32" x14ac:dyDescent="0.45">
      <c r="A41" t="s">
        <v>29</v>
      </c>
      <c r="B41">
        <f>LARGE(B$4:B$30,1)</f>
        <v>4432</v>
      </c>
      <c r="C41">
        <f t="shared" ref="C41:AA41" si="25">LARGE(C$4:C$30,1)</f>
        <v>4339</v>
      </c>
      <c r="D41">
        <f t="shared" si="25"/>
        <v>6477</v>
      </c>
      <c r="E41">
        <f t="shared" si="25"/>
        <v>2773</v>
      </c>
      <c r="F41">
        <f t="shared" si="25"/>
        <v>2073</v>
      </c>
      <c r="G41">
        <f t="shared" si="25"/>
        <v>2984</v>
      </c>
      <c r="H41">
        <f t="shared" si="25"/>
        <v>4625</v>
      </c>
      <c r="I41">
        <f t="shared" si="25"/>
        <v>5610</v>
      </c>
      <c r="J41">
        <f t="shared" si="25"/>
        <v>4053</v>
      </c>
      <c r="K41">
        <f t="shared" si="25"/>
        <v>3042</v>
      </c>
      <c r="L41">
        <f t="shared" si="25"/>
        <v>4473</v>
      </c>
      <c r="M41">
        <f t="shared" si="25"/>
        <v>7068</v>
      </c>
      <c r="N41">
        <f t="shared" si="25"/>
        <v>8371</v>
      </c>
      <c r="O41">
        <f t="shared" si="25"/>
        <v>6088</v>
      </c>
      <c r="P41">
        <f t="shared" si="25"/>
        <v>3246</v>
      </c>
      <c r="Q41">
        <f t="shared" si="25"/>
        <v>3074</v>
      </c>
      <c r="R41">
        <f t="shared" si="25"/>
        <v>816</v>
      </c>
      <c r="S41">
        <f t="shared" si="25"/>
        <v>7128</v>
      </c>
      <c r="T41">
        <f t="shared" si="25"/>
        <v>6254</v>
      </c>
      <c r="U41">
        <f t="shared" si="25"/>
        <v>5512</v>
      </c>
      <c r="V41">
        <f t="shared" si="25"/>
        <v>1999</v>
      </c>
      <c r="W41">
        <f t="shared" si="25"/>
        <v>2398</v>
      </c>
      <c r="X41">
        <f t="shared" si="25"/>
        <v>3471</v>
      </c>
      <c r="Y41">
        <f t="shared" si="25"/>
        <v>126</v>
      </c>
      <c r="Z41">
        <f t="shared" si="25"/>
        <v>2428</v>
      </c>
      <c r="AA41">
        <f t="shared" si="25"/>
        <v>2233</v>
      </c>
      <c r="AE41">
        <f>LARGE($B$4:$AA$30,1)</f>
        <v>8371</v>
      </c>
      <c r="AF41" t="s">
        <v>71</v>
      </c>
    </row>
    <row r="42" spans="1:32" x14ac:dyDescent="0.45">
      <c r="A42" t="s">
        <v>30</v>
      </c>
      <c r="B42">
        <f>LARGE(B$4:B$30,2)</f>
        <v>4200</v>
      </c>
      <c r="C42">
        <f t="shared" ref="C42:AA42" si="26">LARGE(C$4:C$30,2)</f>
        <v>2724</v>
      </c>
      <c r="D42">
        <f t="shared" si="26"/>
        <v>3669</v>
      </c>
      <c r="E42">
        <f t="shared" si="26"/>
        <v>2244</v>
      </c>
      <c r="F42">
        <f t="shared" si="26"/>
        <v>1596</v>
      </c>
      <c r="G42">
        <f t="shared" si="26"/>
        <v>2757</v>
      </c>
      <c r="H42">
        <f t="shared" si="26"/>
        <v>3287</v>
      </c>
      <c r="I42">
        <f t="shared" si="26"/>
        <v>3517</v>
      </c>
      <c r="J42">
        <f t="shared" si="26"/>
        <v>2243</v>
      </c>
      <c r="K42">
        <f t="shared" si="26"/>
        <v>1367</v>
      </c>
      <c r="L42">
        <f t="shared" si="26"/>
        <v>3528</v>
      </c>
      <c r="M42">
        <f t="shared" si="26"/>
        <v>3342</v>
      </c>
      <c r="N42">
        <f t="shared" si="26"/>
        <v>6339</v>
      </c>
      <c r="O42">
        <f t="shared" si="26"/>
        <v>4191</v>
      </c>
      <c r="P42">
        <f t="shared" si="26"/>
        <v>2115</v>
      </c>
      <c r="Q42">
        <f t="shared" si="26"/>
        <v>2480</v>
      </c>
      <c r="R42">
        <f t="shared" si="26"/>
        <v>197</v>
      </c>
      <c r="S42">
        <f t="shared" si="26"/>
        <v>3707</v>
      </c>
      <c r="T42">
        <f t="shared" si="26"/>
        <v>6100</v>
      </c>
      <c r="U42">
        <f t="shared" si="26"/>
        <v>5298</v>
      </c>
      <c r="V42">
        <f t="shared" si="26"/>
        <v>691</v>
      </c>
      <c r="W42">
        <f t="shared" si="26"/>
        <v>1140</v>
      </c>
      <c r="X42">
        <f t="shared" si="26"/>
        <v>2372</v>
      </c>
      <c r="Y42">
        <f t="shared" si="26"/>
        <v>107</v>
      </c>
      <c r="Z42">
        <f t="shared" si="26"/>
        <v>1910</v>
      </c>
      <c r="AA42">
        <f t="shared" si="26"/>
        <v>528</v>
      </c>
      <c r="AC42">
        <f>LARGE(B42:AA42,1)</f>
        <v>6339</v>
      </c>
      <c r="AE42">
        <f>LARGE($B$4:$AA$30,2)</f>
        <v>7128</v>
      </c>
      <c r="AF42" t="s">
        <v>72</v>
      </c>
    </row>
    <row r="43" spans="1:32" x14ac:dyDescent="0.45">
      <c r="A43" t="s">
        <v>31</v>
      </c>
      <c r="B43">
        <f>LARGE(B$4:B$30,3)</f>
        <v>3653</v>
      </c>
      <c r="C43">
        <f t="shared" ref="C43:AA43" si="27">LARGE(C$4:C$30,3)</f>
        <v>2594</v>
      </c>
      <c r="D43">
        <f t="shared" si="27"/>
        <v>3135</v>
      </c>
      <c r="E43">
        <f t="shared" si="27"/>
        <v>1906</v>
      </c>
      <c r="F43">
        <f t="shared" si="27"/>
        <v>1586</v>
      </c>
      <c r="G43">
        <f t="shared" si="27"/>
        <v>2653</v>
      </c>
      <c r="H43">
        <f t="shared" si="27"/>
        <v>2521</v>
      </c>
      <c r="I43">
        <f t="shared" si="27"/>
        <v>2833</v>
      </c>
      <c r="J43">
        <f t="shared" si="27"/>
        <v>2164</v>
      </c>
      <c r="K43">
        <f t="shared" si="27"/>
        <v>1290</v>
      </c>
      <c r="L43">
        <f t="shared" si="27"/>
        <v>3412</v>
      </c>
      <c r="M43">
        <f t="shared" si="27"/>
        <v>2915</v>
      </c>
      <c r="N43">
        <f t="shared" si="27"/>
        <v>4530</v>
      </c>
      <c r="O43">
        <f t="shared" si="27"/>
        <v>3472</v>
      </c>
      <c r="P43">
        <f t="shared" si="27"/>
        <v>1134</v>
      </c>
      <c r="Q43">
        <f t="shared" si="27"/>
        <v>2187</v>
      </c>
      <c r="R43">
        <f t="shared" si="27"/>
        <v>81</v>
      </c>
      <c r="S43">
        <f t="shared" si="27"/>
        <v>2674</v>
      </c>
      <c r="T43">
        <f t="shared" si="27"/>
        <v>4741</v>
      </c>
      <c r="U43">
        <f t="shared" si="27"/>
        <v>4083</v>
      </c>
      <c r="V43">
        <f t="shared" si="27"/>
        <v>632</v>
      </c>
      <c r="W43">
        <f t="shared" si="27"/>
        <v>942</v>
      </c>
      <c r="X43">
        <f t="shared" si="27"/>
        <v>2045</v>
      </c>
      <c r="Y43">
        <f t="shared" si="27"/>
        <v>100</v>
      </c>
      <c r="Z43">
        <f t="shared" si="27"/>
        <v>1428</v>
      </c>
      <c r="AA43">
        <f t="shared" si="27"/>
        <v>502</v>
      </c>
      <c r="AC43">
        <f t="shared" ref="AC43:AC46" si="28">LARGE(B43:AA43,1)</f>
        <v>4741</v>
      </c>
      <c r="AE43">
        <f>LARGE($B$4:$AA$30,3)</f>
        <v>7068</v>
      </c>
      <c r="AF43" t="s">
        <v>73</v>
      </c>
    </row>
    <row r="44" spans="1:32" x14ac:dyDescent="0.45">
      <c r="A44" t="s">
        <v>32</v>
      </c>
      <c r="B44">
        <f>LARGE(B$4:B$30,4)</f>
        <v>3465</v>
      </c>
      <c r="C44">
        <f t="shared" ref="C44:AA44" si="29">LARGE(C$4:C$30,4)</f>
        <v>2568</v>
      </c>
      <c r="D44">
        <f t="shared" si="29"/>
        <v>2700</v>
      </c>
      <c r="E44">
        <f t="shared" si="29"/>
        <v>1830</v>
      </c>
      <c r="F44">
        <f t="shared" si="29"/>
        <v>1360</v>
      </c>
      <c r="G44">
        <f t="shared" si="29"/>
        <v>2577</v>
      </c>
      <c r="H44">
        <f t="shared" si="29"/>
        <v>2063</v>
      </c>
      <c r="I44">
        <f t="shared" si="29"/>
        <v>1927</v>
      </c>
      <c r="J44">
        <f t="shared" si="29"/>
        <v>1744</v>
      </c>
      <c r="K44">
        <f t="shared" si="29"/>
        <v>1162</v>
      </c>
      <c r="L44">
        <f t="shared" si="29"/>
        <v>3106</v>
      </c>
      <c r="M44">
        <f t="shared" si="29"/>
        <v>2227</v>
      </c>
      <c r="N44">
        <f t="shared" si="29"/>
        <v>3533</v>
      </c>
      <c r="O44">
        <f t="shared" si="29"/>
        <v>2462</v>
      </c>
      <c r="P44">
        <f t="shared" si="29"/>
        <v>1104</v>
      </c>
      <c r="Q44">
        <f t="shared" si="29"/>
        <v>1730</v>
      </c>
      <c r="R44">
        <f t="shared" si="29"/>
        <v>64</v>
      </c>
      <c r="S44">
        <f t="shared" si="29"/>
        <v>2493</v>
      </c>
      <c r="T44">
        <f t="shared" si="29"/>
        <v>4550</v>
      </c>
      <c r="U44">
        <f t="shared" si="29"/>
        <v>3597</v>
      </c>
      <c r="V44">
        <f t="shared" si="29"/>
        <v>455</v>
      </c>
      <c r="W44">
        <f t="shared" si="29"/>
        <v>614</v>
      </c>
      <c r="X44">
        <f t="shared" si="29"/>
        <v>1952</v>
      </c>
      <c r="Y44">
        <f t="shared" si="29"/>
        <v>69</v>
      </c>
      <c r="Z44">
        <f t="shared" si="29"/>
        <v>1310</v>
      </c>
      <c r="AA44">
        <f t="shared" si="29"/>
        <v>433</v>
      </c>
      <c r="AC44">
        <f t="shared" si="28"/>
        <v>4550</v>
      </c>
      <c r="AE44">
        <f>LARGE($B$4:$AA$30,4)</f>
        <v>6477</v>
      </c>
      <c r="AF44" t="s">
        <v>74</v>
      </c>
    </row>
    <row r="45" spans="1:32" x14ac:dyDescent="0.45">
      <c r="A45" t="s">
        <v>33</v>
      </c>
      <c r="B45">
        <f>LARGE(B$4:B$30,5)</f>
        <v>3327</v>
      </c>
      <c r="C45">
        <f t="shared" ref="C45:AA45" si="30">LARGE(C$4:C$30,5)</f>
        <v>2477</v>
      </c>
      <c r="D45">
        <f t="shared" si="30"/>
        <v>2289</v>
      </c>
      <c r="E45">
        <f t="shared" si="30"/>
        <v>1557</v>
      </c>
      <c r="F45">
        <f t="shared" si="30"/>
        <v>1359</v>
      </c>
      <c r="G45">
        <f t="shared" si="30"/>
        <v>2186</v>
      </c>
      <c r="H45">
        <f t="shared" si="30"/>
        <v>1774</v>
      </c>
      <c r="I45">
        <f t="shared" si="30"/>
        <v>1026</v>
      </c>
      <c r="J45">
        <f t="shared" si="30"/>
        <v>1367</v>
      </c>
      <c r="K45">
        <f t="shared" si="30"/>
        <v>1083</v>
      </c>
      <c r="L45">
        <f t="shared" si="30"/>
        <v>2294</v>
      </c>
      <c r="M45">
        <f t="shared" si="30"/>
        <v>1863</v>
      </c>
      <c r="N45">
        <f t="shared" si="30"/>
        <v>3177</v>
      </c>
      <c r="O45">
        <f t="shared" si="30"/>
        <v>1927</v>
      </c>
      <c r="P45">
        <f t="shared" si="30"/>
        <v>973</v>
      </c>
      <c r="Q45">
        <f t="shared" si="30"/>
        <v>1612</v>
      </c>
      <c r="R45">
        <f t="shared" si="30"/>
        <v>58</v>
      </c>
      <c r="S45">
        <f t="shared" si="30"/>
        <v>824</v>
      </c>
      <c r="T45">
        <f t="shared" si="30"/>
        <v>4359</v>
      </c>
      <c r="U45">
        <f t="shared" si="30"/>
        <v>3471</v>
      </c>
      <c r="V45">
        <f t="shared" si="30"/>
        <v>397</v>
      </c>
      <c r="W45">
        <f t="shared" si="30"/>
        <v>111</v>
      </c>
      <c r="X45">
        <f t="shared" si="30"/>
        <v>633</v>
      </c>
      <c r="Y45">
        <f t="shared" si="30"/>
        <v>65</v>
      </c>
      <c r="Z45">
        <f t="shared" si="30"/>
        <v>1214</v>
      </c>
      <c r="AA45">
        <f t="shared" si="30"/>
        <v>160</v>
      </c>
      <c r="AC45">
        <f t="shared" si="28"/>
        <v>4359</v>
      </c>
      <c r="AE45">
        <f>LARGE($B$4:$AA$30,5)</f>
        <v>6339</v>
      </c>
      <c r="AF45" t="s">
        <v>77</v>
      </c>
    </row>
    <row r="46" spans="1:32" x14ac:dyDescent="0.45">
      <c r="AE46">
        <f>LARGE($B$4:$AA$30,6)</f>
        <v>6254</v>
      </c>
      <c r="AF46" t="s">
        <v>75</v>
      </c>
    </row>
    <row r="47" spans="1:32" x14ac:dyDescent="0.45">
      <c r="B47" t="str">
        <f>B$3&amp;INDEX($A$4:$A$30,MATCH(SMALL(B$4:B$30,1),B$4:B$30,0),1)</f>
        <v>AH</v>
      </c>
      <c r="C47" t="str">
        <f t="shared" ref="C47:AB47" si="31">C$3&amp;INDEX($A$4:$A$30,MATCH(SMALL(C$4:C$30,1),C$4:C$30,0),1)</f>
        <v>BQ</v>
      </c>
      <c r="D47" t="str">
        <f t="shared" si="31"/>
        <v>CQ</v>
      </c>
      <c r="E47" t="str">
        <f t="shared" si="31"/>
        <v>DQ</v>
      </c>
      <c r="F47" t="str">
        <f t="shared" si="31"/>
        <v>EW</v>
      </c>
      <c r="G47" t="str">
        <f t="shared" si="31"/>
        <v>FQ</v>
      </c>
      <c r="H47" t="str">
        <f t="shared" si="31"/>
        <v>GQ</v>
      </c>
      <c r="I47" t="str">
        <f t="shared" si="31"/>
        <v>HX</v>
      </c>
      <c r="J47" t="str">
        <f t="shared" si="31"/>
        <v>IU</v>
      </c>
      <c r="K47" t="str">
        <f t="shared" si="31"/>
        <v>JQ</v>
      </c>
      <c r="L47" t="str">
        <f t="shared" si="31"/>
        <v>KQ</v>
      </c>
      <c r="M47" t="str">
        <f t="shared" si="31"/>
        <v>LQ</v>
      </c>
      <c r="N47" t="str">
        <f t="shared" si="31"/>
        <v>MQ</v>
      </c>
      <c r="O47" t="str">
        <f t="shared" si="31"/>
        <v>NQ</v>
      </c>
      <c r="P47" t="str">
        <f t="shared" si="31"/>
        <v>OQ</v>
      </c>
      <c r="Q47" t="str">
        <f t="shared" si="31"/>
        <v>PZ</v>
      </c>
      <c r="R47" t="str">
        <f t="shared" si="31"/>
        <v>QX</v>
      </c>
      <c r="S47" t="str">
        <f t="shared" si="31"/>
        <v>RQ</v>
      </c>
      <c r="T47" t="str">
        <f t="shared" si="31"/>
        <v>SX</v>
      </c>
      <c r="U47" t="str">
        <f t="shared" si="31"/>
        <v>TQ</v>
      </c>
      <c r="V47" t="str">
        <f t="shared" si="31"/>
        <v>UQ</v>
      </c>
      <c r="W47" t="str">
        <f t="shared" si="31"/>
        <v>VZ</v>
      </c>
      <c r="X47" t="str">
        <f t="shared" si="31"/>
        <v>WQ</v>
      </c>
      <c r="Y47" t="str">
        <f t="shared" si="31"/>
        <v>XQ</v>
      </c>
      <c r="Z47" t="str">
        <f t="shared" si="31"/>
        <v>YQ</v>
      </c>
      <c r="AA47" t="str">
        <f t="shared" si="31"/>
        <v>ZQ</v>
      </c>
      <c r="AB47" t="str">
        <f t="shared" si="31"/>
        <v>*Q</v>
      </c>
      <c r="AE47">
        <v>6100</v>
      </c>
      <c r="AF47" t="s">
        <v>76</v>
      </c>
    </row>
    <row r="48" spans="1:32" x14ac:dyDescent="0.45">
      <c r="B48" t="str">
        <f>B$3&amp;INDEX($A$4:$A$30,MATCH(SMALL(B$4:B$30,2),B$4:B$30,0),1)</f>
        <v>AJ</v>
      </c>
      <c r="C48" t="str">
        <f t="shared" ref="C48:AB48" si="32">C$3&amp;INDEX($A$4:$A$30,MATCH(SMALL(C$4:C$30,2),C$4:C$30,0),1)</f>
        <v>BZ</v>
      </c>
      <c r="D48" t="str">
        <f t="shared" si="32"/>
        <v>CZ</v>
      </c>
      <c r="E48" t="str">
        <f t="shared" si="32"/>
        <v>DZ</v>
      </c>
      <c r="F48" t="str">
        <f t="shared" si="32"/>
        <v>EJ</v>
      </c>
      <c r="G48" t="str">
        <f t="shared" si="32"/>
        <v>FQ</v>
      </c>
      <c r="H48" t="str">
        <f t="shared" si="32"/>
        <v>GZ</v>
      </c>
      <c r="I48" t="str">
        <f t="shared" si="32"/>
        <v>HZ</v>
      </c>
      <c r="J48" t="str">
        <f t="shared" si="32"/>
        <v>IQ</v>
      </c>
      <c r="K48" t="str">
        <f t="shared" si="32"/>
        <v>JZ</v>
      </c>
      <c r="L48" t="str">
        <f t="shared" si="32"/>
        <v>KX</v>
      </c>
      <c r="M48" t="str">
        <f t="shared" si="32"/>
        <v>LZ</v>
      </c>
      <c r="N48" t="str">
        <f t="shared" si="32"/>
        <v>MX</v>
      </c>
      <c r="O48" t="str">
        <f t="shared" si="32"/>
        <v>NX</v>
      </c>
      <c r="P48" t="str">
        <f t="shared" si="32"/>
        <v>OX</v>
      </c>
      <c r="Q48" t="str">
        <f t="shared" si="32"/>
        <v>PQ</v>
      </c>
      <c r="R48" t="str">
        <f t="shared" si="32"/>
        <v>QG</v>
      </c>
      <c r="S48" t="str">
        <f t="shared" si="32"/>
        <v>RX</v>
      </c>
      <c r="T48" t="str">
        <f t="shared" si="32"/>
        <v>SZ</v>
      </c>
      <c r="U48" t="str">
        <f t="shared" si="32"/>
        <v>TX</v>
      </c>
      <c r="V48" t="str">
        <f t="shared" si="32"/>
        <v>UX</v>
      </c>
      <c r="W48" t="str">
        <f t="shared" si="32"/>
        <v>VX</v>
      </c>
      <c r="X48" t="str">
        <f t="shared" si="32"/>
        <v>WX</v>
      </c>
      <c r="Y48" t="str">
        <f t="shared" si="32"/>
        <v>XQ</v>
      </c>
      <c r="Z48" t="str">
        <f t="shared" si="32"/>
        <v>YX</v>
      </c>
      <c r="AA48" t="str">
        <f t="shared" si="32"/>
        <v>ZD</v>
      </c>
      <c r="AB48" t="str">
        <f t="shared" si="32"/>
        <v>*X</v>
      </c>
      <c r="AE48">
        <f>LARGE($B$4:$AA$30,8)</f>
        <v>6088</v>
      </c>
      <c r="AF48" t="s">
        <v>78</v>
      </c>
    </row>
    <row r="49" spans="2:32" x14ac:dyDescent="0.45">
      <c r="B49" t="str">
        <f>B$3&amp;INDEX($A$4:$A$30,MATCH(SMALL(B$4:B$30,3),B$4:B$30,0),1)</f>
        <v>AE</v>
      </c>
      <c r="C49" t="str">
        <f t="shared" ref="C49:AB51" si="33">C$3&amp;INDEX($A$4:$A$30,MATCH(SMALL(C$4:C$30,3),C$4:C$30,0),1)</f>
        <v>BV</v>
      </c>
      <c r="D49" t="str">
        <f t="shared" si="33"/>
        <v>CX</v>
      </c>
      <c r="E49" t="str">
        <f t="shared" si="33"/>
        <v>DV</v>
      </c>
      <c r="F49" t="str">
        <f t="shared" si="33"/>
        <v>EO</v>
      </c>
      <c r="G49" t="str">
        <f t="shared" si="33"/>
        <v>FV</v>
      </c>
      <c r="H49" t="str">
        <f t="shared" si="33"/>
        <v>GX</v>
      </c>
      <c r="I49" t="str">
        <f t="shared" si="33"/>
        <v>HV</v>
      </c>
      <c r="J49" t="str">
        <f t="shared" si="33"/>
        <v>IY</v>
      </c>
      <c r="K49" t="str">
        <f t="shared" si="33"/>
        <v>JX</v>
      </c>
      <c r="L49" t="str">
        <f t="shared" si="33"/>
        <v>KV</v>
      </c>
      <c r="M49" t="str">
        <f t="shared" si="33"/>
        <v>LX</v>
      </c>
      <c r="N49" t="str">
        <f t="shared" si="33"/>
        <v>MV</v>
      </c>
      <c r="O49" t="str">
        <f t="shared" si="33"/>
        <v>NX</v>
      </c>
      <c r="P49" t="str">
        <f t="shared" si="33"/>
        <v>OY</v>
      </c>
      <c r="Q49" t="str">
        <f t="shared" si="33"/>
        <v>PX</v>
      </c>
      <c r="R49" t="str">
        <f t="shared" si="33"/>
        <v>QG</v>
      </c>
      <c r="S49" t="str">
        <f t="shared" si="33"/>
        <v>RZ</v>
      </c>
      <c r="T49" t="str">
        <f t="shared" si="33"/>
        <v>SV</v>
      </c>
      <c r="U49" t="str">
        <f t="shared" si="33"/>
        <v>TZ</v>
      </c>
      <c r="V49" t="str">
        <f t="shared" si="33"/>
        <v>UY</v>
      </c>
      <c r="W49" t="str">
        <f t="shared" si="33"/>
        <v>VQ</v>
      </c>
      <c r="X49" t="str">
        <f t="shared" si="33"/>
        <v>WZ</v>
      </c>
      <c r="Y49" t="str">
        <f t="shared" si="33"/>
        <v>XJ</v>
      </c>
      <c r="Z49" t="str">
        <f t="shared" si="33"/>
        <v>YV</v>
      </c>
      <c r="AA49" t="str">
        <f t="shared" si="33"/>
        <v>ZD</v>
      </c>
      <c r="AB49" t="str">
        <f t="shared" si="33"/>
        <v>*Z</v>
      </c>
      <c r="AE49">
        <f>LARGE($B$4:$AA$30,9)</f>
        <v>5610</v>
      </c>
      <c r="AF49" t="s">
        <v>79</v>
      </c>
    </row>
    <row r="50" spans="2:32" x14ac:dyDescent="0.45">
      <c r="AB50" t="str">
        <f>AB$3&amp;INDEX($A$4:$A$30,MATCH(SMALL(AB$4:AB$30,4),AB$4:AB$30,0),1)</f>
        <v>*V</v>
      </c>
      <c r="AE50">
        <f>LARGE($B$4:$AA$30,10)</f>
        <v>5512</v>
      </c>
      <c r="AF50" t="s">
        <v>80</v>
      </c>
    </row>
    <row r="51" spans="2:32" x14ac:dyDescent="0.45">
      <c r="B51">
        <f>SMALL(B$4:B$30,1)</f>
        <v>367</v>
      </c>
      <c r="C51">
        <f t="shared" ref="C51:AB51" si="34">SMALL(C$4:C$30,1)</f>
        <v>11</v>
      </c>
      <c r="D51">
        <f t="shared" si="34"/>
        <v>24</v>
      </c>
      <c r="E51">
        <f t="shared" si="34"/>
        <v>8</v>
      </c>
      <c r="F51">
        <f t="shared" si="34"/>
        <v>81</v>
      </c>
      <c r="G51">
        <f t="shared" si="34"/>
        <v>7</v>
      </c>
      <c r="H51">
        <f t="shared" si="34"/>
        <v>22</v>
      </c>
      <c r="I51">
        <f t="shared" si="34"/>
        <v>12</v>
      </c>
      <c r="J51">
        <f t="shared" si="34"/>
        <v>76</v>
      </c>
      <c r="K51">
        <f t="shared" si="34"/>
        <v>14</v>
      </c>
      <c r="L51">
        <f t="shared" si="34"/>
        <v>5</v>
      </c>
      <c r="M51">
        <f t="shared" si="34"/>
        <v>14</v>
      </c>
      <c r="N51">
        <f t="shared" si="34"/>
        <v>18</v>
      </c>
      <c r="O51">
        <f t="shared" si="34"/>
        <v>11</v>
      </c>
      <c r="P51">
        <f t="shared" si="34"/>
        <v>3</v>
      </c>
      <c r="Q51">
        <f t="shared" si="34"/>
        <v>13</v>
      </c>
      <c r="R51">
        <f t="shared" si="34"/>
        <v>4</v>
      </c>
      <c r="S51">
        <f t="shared" si="34"/>
        <v>13</v>
      </c>
      <c r="T51">
        <f t="shared" si="34"/>
        <v>13</v>
      </c>
      <c r="U51">
        <f t="shared" si="34"/>
        <v>27</v>
      </c>
      <c r="V51">
        <f t="shared" si="34"/>
        <v>9</v>
      </c>
      <c r="W51">
        <f t="shared" si="34"/>
        <v>2</v>
      </c>
      <c r="X51">
        <f t="shared" si="34"/>
        <v>4</v>
      </c>
      <c r="Y51">
        <f t="shared" si="34"/>
        <v>1</v>
      </c>
      <c r="Z51">
        <f t="shared" si="34"/>
        <v>3</v>
      </c>
      <c r="AA51">
        <f t="shared" si="34"/>
        <v>3</v>
      </c>
      <c r="AB51" t="str">
        <f>AB$3&amp;INDEX($A$4:$A$30,MATCH(SMALL(AB$4:AB$30,5),AB$4:AB$30,0),1)</f>
        <v>*J</v>
      </c>
    </row>
    <row r="52" spans="2:32" x14ac:dyDescent="0.45">
      <c r="B52">
        <f>SMALL(B$4:B$30,2)</f>
        <v>380</v>
      </c>
      <c r="C52">
        <f t="shared" ref="C52:AB52" si="35">SMALL(C$4:C$30,2)</f>
        <v>25</v>
      </c>
      <c r="D52">
        <f t="shared" si="35"/>
        <v>35</v>
      </c>
      <c r="E52">
        <f t="shared" si="35"/>
        <v>25</v>
      </c>
      <c r="F52">
        <f t="shared" si="35"/>
        <v>84</v>
      </c>
      <c r="G52">
        <f t="shared" si="35"/>
        <v>7</v>
      </c>
      <c r="H52">
        <f t="shared" si="35"/>
        <v>24</v>
      </c>
      <c r="I52">
        <f t="shared" si="35"/>
        <v>18</v>
      </c>
      <c r="J52">
        <f t="shared" si="35"/>
        <v>82</v>
      </c>
      <c r="K52">
        <f t="shared" si="35"/>
        <v>22</v>
      </c>
      <c r="L52">
        <f t="shared" si="35"/>
        <v>13</v>
      </c>
      <c r="M52">
        <f t="shared" si="35"/>
        <v>19</v>
      </c>
      <c r="N52">
        <f t="shared" si="35"/>
        <v>44</v>
      </c>
      <c r="O52">
        <f t="shared" si="35"/>
        <v>27</v>
      </c>
      <c r="P52">
        <f t="shared" si="35"/>
        <v>60</v>
      </c>
      <c r="Q52">
        <f t="shared" si="35"/>
        <v>17</v>
      </c>
      <c r="R52">
        <f t="shared" si="35"/>
        <v>6</v>
      </c>
      <c r="S52">
        <f t="shared" si="35"/>
        <v>20</v>
      </c>
      <c r="T52">
        <f t="shared" si="35"/>
        <v>37</v>
      </c>
      <c r="U52">
        <f t="shared" si="35"/>
        <v>28</v>
      </c>
      <c r="V52">
        <f t="shared" si="35"/>
        <v>16</v>
      </c>
      <c r="W52">
        <f t="shared" si="35"/>
        <v>4</v>
      </c>
      <c r="X52">
        <f t="shared" si="35"/>
        <v>6</v>
      </c>
      <c r="Y52">
        <f t="shared" si="35"/>
        <v>1</v>
      </c>
      <c r="Z52">
        <f t="shared" si="35"/>
        <v>5</v>
      </c>
      <c r="AA52">
        <f t="shared" si="35"/>
        <v>6</v>
      </c>
    </row>
    <row r="53" spans="2:32" x14ac:dyDescent="0.45">
      <c r="B53">
        <f>SMALL(B$4:B$30,3)</f>
        <v>391</v>
      </c>
      <c r="C53">
        <f t="shared" ref="C53:AB53" si="36">SMALL(C$4:C$30,3)</f>
        <v>29</v>
      </c>
      <c r="D53">
        <f t="shared" si="36"/>
        <v>38</v>
      </c>
      <c r="E53">
        <f t="shared" si="36"/>
        <v>31</v>
      </c>
      <c r="F53">
        <f t="shared" si="36"/>
        <v>117</v>
      </c>
      <c r="G53">
        <f t="shared" si="36"/>
        <v>38</v>
      </c>
      <c r="H53">
        <f t="shared" si="36"/>
        <v>30</v>
      </c>
      <c r="I53">
        <f t="shared" si="36"/>
        <v>28</v>
      </c>
      <c r="J53">
        <f t="shared" si="36"/>
        <v>101</v>
      </c>
      <c r="K53">
        <f t="shared" si="36"/>
        <v>59</v>
      </c>
      <c r="L53">
        <f t="shared" si="36"/>
        <v>54</v>
      </c>
      <c r="M53">
        <f t="shared" si="36"/>
        <v>35</v>
      </c>
      <c r="N53">
        <f t="shared" si="36"/>
        <v>85</v>
      </c>
      <c r="O53">
        <f t="shared" si="36"/>
        <v>27</v>
      </c>
      <c r="P53">
        <f t="shared" si="36"/>
        <v>85</v>
      </c>
      <c r="Q53">
        <f t="shared" si="36"/>
        <v>28</v>
      </c>
      <c r="R53">
        <f t="shared" si="36"/>
        <v>6</v>
      </c>
      <c r="S53">
        <f t="shared" si="36"/>
        <v>23</v>
      </c>
      <c r="T53">
        <f t="shared" si="36"/>
        <v>138</v>
      </c>
      <c r="U53">
        <f t="shared" si="36"/>
        <v>51</v>
      </c>
      <c r="V53">
        <f t="shared" si="36"/>
        <v>33</v>
      </c>
      <c r="W53">
        <f t="shared" si="36"/>
        <v>6</v>
      </c>
      <c r="X53">
        <f t="shared" si="36"/>
        <v>11</v>
      </c>
      <c r="Y53">
        <f t="shared" si="36"/>
        <v>4</v>
      </c>
      <c r="Z53">
        <f t="shared" si="36"/>
        <v>15</v>
      </c>
      <c r="AA53">
        <f t="shared" si="36"/>
        <v>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7474-C39C-426A-9981-62BF20452679}">
  <dimension ref="A2:BM68"/>
  <sheetViews>
    <sheetView tabSelected="1" zoomScaleNormal="10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F25" sqref="F25"/>
    </sheetView>
  </sheetViews>
  <sheetFormatPr defaultRowHeight="18" x14ac:dyDescent="0.45"/>
  <cols>
    <col min="2" max="2" width="8.5" bestFit="1" customWidth="1"/>
    <col min="3" max="3" width="8.59765625" bestFit="1" customWidth="1"/>
    <col min="4" max="4" width="8.5" bestFit="1" customWidth="1"/>
    <col min="5" max="5" width="7.3984375" bestFit="1" customWidth="1"/>
    <col min="6" max="8" width="8.5" bestFit="1" customWidth="1"/>
    <col min="9" max="9" width="7.3984375" bestFit="1" customWidth="1"/>
    <col min="10" max="10" width="8.5" bestFit="1" customWidth="1"/>
    <col min="11" max="11" width="7.3984375" bestFit="1" customWidth="1"/>
    <col min="12" max="17" width="8.5" bestFit="1" customWidth="1"/>
    <col min="18" max="18" width="7.3984375" bestFit="1" customWidth="1"/>
    <col min="19" max="22" width="8.5" bestFit="1" customWidth="1"/>
    <col min="23" max="27" width="7.3984375" bestFit="1" customWidth="1"/>
    <col min="28" max="28" width="9.8984375" bestFit="1" customWidth="1"/>
    <col min="31" max="31" width="7.3984375" bestFit="1" customWidth="1"/>
    <col min="32" max="56" width="8.5" bestFit="1" customWidth="1"/>
    <col min="60" max="64" width="4.19921875" bestFit="1" customWidth="1"/>
  </cols>
  <sheetData>
    <row r="2" spans="1:64" x14ac:dyDescent="0.45">
      <c r="C2" t="s">
        <v>65</v>
      </c>
    </row>
    <row r="3" spans="1:64" x14ac:dyDescent="0.4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39</v>
      </c>
      <c r="AE3" t="s">
        <v>0</v>
      </c>
      <c r="AF3" t="s">
        <v>1</v>
      </c>
      <c r="AG3" t="s">
        <v>2</v>
      </c>
      <c r="AH3" t="s">
        <v>3</v>
      </c>
      <c r="AI3" t="s">
        <v>4</v>
      </c>
      <c r="AJ3" t="s">
        <v>5</v>
      </c>
      <c r="AK3" t="s">
        <v>6</v>
      </c>
      <c r="AL3" t="s">
        <v>7</v>
      </c>
      <c r="AM3" t="s">
        <v>8</v>
      </c>
      <c r="AN3" t="s">
        <v>9</v>
      </c>
      <c r="AO3" t="s">
        <v>10</v>
      </c>
      <c r="AP3" t="s">
        <v>11</v>
      </c>
      <c r="AQ3" t="s">
        <v>12</v>
      </c>
      <c r="AR3" t="s">
        <v>13</v>
      </c>
      <c r="AS3" t="s">
        <v>14</v>
      </c>
      <c r="AT3" t="s">
        <v>15</v>
      </c>
      <c r="AU3" t="s">
        <v>16</v>
      </c>
      <c r="AV3" t="s">
        <v>17</v>
      </c>
      <c r="AW3" t="s">
        <v>18</v>
      </c>
      <c r="AX3" t="s">
        <v>19</v>
      </c>
      <c r="AY3" t="s">
        <v>20</v>
      </c>
      <c r="AZ3" t="s">
        <v>21</v>
      </c>
      <c r="BA3" t="s">
        <v>22</v>
      </c>
      <c r="BB3" t="s">
        <v>23</v>
      </c>
      <c r="BC3" t="s">
        <v>24</v>
      </c>
      <c r="BD3" t="s">
        <v>25</v>
      </c>
      <c r="BE3" t="s">
        <v>39</v>
      </c>
      <c r="BH3" t="s">
        <v>29</v>
      </c>
      <c r="BI3" t="s">
        <v>30</v>
      </c>
      <c r="BJ3" t="s">
        <v>31</v>
      </c>
      <c r="BK3" t="s">
        <v>32</v>
      </c>
      <c r="BL3" t="s">
        <v>33</v>
      </c>
    </row>
    <row r="4" spans="1:64" x14ac:dyDescent="0.45">
      <c r="A4" t="s">
        <v>0</v>
      </c>
      <c r="B4" s="5">
        <f>Sheet1!B4/Sheet1!$AB4</f>
        <v>7.9356792314921164E-3</v>
      </c>
      <c r="C4" s="5">
        <f>Sheet1!C4/Sheet1!$AB4</f>
        <v>3.8693894598666449E-2</v>
      </c>
      <c r="D4" s="5">
        <f>Sheet1!D4/Sheet1!$AB4</f>
        <v>5.4729336654783037E-2</v>
      </c>
      <c r="E4" s="5">
        <f>Sheet1!E4/Sheet1!$AB4</f>
        <v>3.347305299900058E-2</v>
      </c>
      <c r="F4" s="5">
        <f>Sheet1!F4/Sheet1!$AB4</f>
        <v>1.994361491072361E-2</v>
      </c>
      <c r="G4" s="5">
        <f>Sheet1!G4/Sheet1!$AB4</f>
        <v>3.8440310863825537E-2</v>
      </c>
      <c r="H4" s="5">
        <f>Sheet1!H4/Sheet1!$AB4</f>
        <v>3.0773132057459091E-2</v>
      </c>
      <c r="I4" s="5">
        <f>Sheet1!I4/Sheet1!$AB4</f>
        <v>8.368263249750145E-2</v>
      </c>
      <c r="J4" s="5">
        <f>Sheet1!J4/Sheet1!$AB4</f>
        <v>4.6092572979907218E-3</v>
      </c>
      <c r="K4" s="5">
        <f>Sheet1!K4/Sheet1!$AB4</f>
        <v>4.5376571846238757E-2</v>
      </c>
      <c r="L4" s="5">
        <f>Sheet1!L4/Sheet1!$AB4</f>
        <v>6.6722355643729775E-2</v>
      </c>
      <c r="M4" s="5">
        <f>Sheet1!M4/Sheet1!$AB4</f>
        <v>4.985157893166664E-2</v>
      </c>
      <c r="N4" s="5">
        <f>Sheet1!N4/Sheet1!$AB4</f>
        <v>0.12486761437372276</v>
      </c>
      <c r="O4" s="5">
        <f>Sheet1!O4/Sheet1!$AB4</f>
        <v>6.251584898342756E-2</v>
      </c>
      <c r="P4" s="5">
        <f>Sheet1!P4/Sheet1!$AB4</f>
        <v>5.5937588567848565E-3</v>
      </c>
      <c r="Q4" s="5">
        <f>Sheet1!Q4/Sheet1!$AB4</f>
        <v>3.6993391906203849E-2</v>
      </c>
      <c r="R4" s="5">
        <f>Sheet1!R4/Sheet1!$AB4</f>
        <v>7.6075120452274048E-4</v>
      </c>
      <c r="S4" s="5">
        <f>Sheet1!S4/Sheet1!$AB4</f>
        <v>3.9887229821447219E-2</v>
      </c>
      <c r="T4" s="5">
        <f>Sheet1!T4/Sheet1!$AB4</f>
        <v>9.3288981040886648E-2</v>
      </c>
      <c r="U4" s="5">
        <f>Sheet1!U4/Sheet1!$AB4</f>
        <v>7.9028625128656452E-2</v>
      </c>
      <c r="V4" s="5">
        <f>Sheet1!V4/Sheet1!$AB4</f>
        <v>3.2518384820775965E-3</v>
      </c>
      <c r="W4" s="5">
        <f>Sheet1!W4/Sheet1!$AB4</f>
        <v>1.405152224824356E-2</v>
      </c>
      <c r="X4" s="5">
        <f>Sheet1!X4/Sheet1!$AB4</f>
        <v>3.5382389355449816E-2</v>
      </c>
      <c r="Y4" s="5">
        <f>Sheet1!Y4/Sheet1!$AB4</f>
        <v>9.695848685093751E-4</v>
      </c>
      <c r="Z4" s="5">
        <f>Sheet1!Z4/Sheet1!$AB4</f>
        <v>2.1301033726636734E-2</v>
      </c>
      <c r="AA4" s="5">
        <f>Sheet1!AA4/Sheet1!$AB4</f>
        <v>7.8760124703530776E-3</v>
      </c>
      <c r="AB4" s="5">
        <f>Sheet1!AB4/Sheet1!$AB4</f>
        <v>1</v>
      </c>
      <c r="AE4" s="5">
        <f>Sheet1!$B$4/Sheet1!B$31</f>
        <v>1.1997384029046298E-2</v>
      </c>
      <c r="AF4" s="5">
        <f>Sheet1!C4/Sheet1!C$31</f>
        <v>0.11188750862663906</v>
      </c>
      <c r="AG4" s="5">
        <f>Sheet1!D4/Sheet1!D$31</f>
        <v>0.13496413463306972</v>
      </c>
      <c r="AH4" s="5">
        <f>Sheet1!E4/Sheet1!E$31</f>
        <v>0.14287533426715904</v>
      </c>
      <c r="AI4" s="5">
        <f>Sheet1!F4/Sheet1!F$31</f>
        <v>7.4721958307718106E-2</v>
      </c>
      <c r="AJ4" s="5">
        <f>Sheet1!G4/Sheet1!G$31</f>
        <v>0.11978803514154232</v>
      </c>
      <c r="AK4" s="5">
        <f>Sheet1!H4/Sheet1!H$31</f>
        <v>9.3496487650124638E-2</v>
      </c>
      <c r="AL4" s="5">
        <f>Sheet1!I4/Sheet1!I$31</f>
        <v>0.25682109503753892</v>
      </c>
      <c r="AM4" s="5">
        <f>Sheet1!J4/Sheet1!J$31</f>
        <v>1.5035033086804204E-2</v>
      </c>
      <c r="AN4" s="5">
        <f>Sheet1!K4/Sheet1!K$31</f>
        <v>0.17850017603567656</v>
      </c>
      <c r="AO4" s="5">
        <f>Sheet1!L4/Sheet1!L$31</f>
        <v>0.14254756365722299</v>
      </c>
      <c r="AP4" s="5">
        <f>Sheet1!M4/Sheet1!M$31</f>
        <v>0.16063446286950253</v>
      </c>
      <c r="AQ4" s="5">
        <f>Sheet1!N4/Sheet1!N$31</f>
        <v>0.20432522150894578</v>
      </c>
      <c r="AR4" s="5">
        <f>Sheet1!O4/Sheet1!O$31</f>
        <v>0.1592022792022792</v>
      </c>
      <c r="AS4" s="5">
        <f>Sheet1!P4/Sheet1!P$31</f>
        <v>2.4162371134020619E-2</v>
      </c>
      <c r="AT4" s="5">
        <f>Sheet1!Q4/Sheet1!Q$31</f>
        <v>0.14500380050283576</v>
      </c>
      <c r="AU4" s="5">
        <f>Sheet1!R4/Sheet1!R$31</f>
        <v>3.0429594272076373E-2</v>
      </c>
      <c r="AV4" s="5">
        <f>Sheet1!S4/Sheet1!S$31</f>
        <v>0.12248076218395017</v>
      </c>
      <c r="AW4" s="5">
        <f>Sheet1!T4/Sheet1!T$31</f>
        <v>0.11722366965942531</v>
      </c>
      <c r="AX4" s="5">
        <f>Sheet1!U4/Sheet1!U$31</f>
        <v>0.13010485990029713</v>
      </c>
      <c r="AY4" s="5">
        <f>Sheet1!V4/Sheet1!V$31</f>
        <v>3.0244173140954494E-2</v>
      </c>
      <c r="AZ4" s="5">
        <f>Sheet1!W4/Sheet1!W$31</f>
        <v>0.15483234714003946</v>
      </c>
      <c r="BA4" s="5">
        <f>Sheet1!X4/Sheet1!X$31</f>
        <v>0.19741989180191427</v>
      </c>
      <c r="BB4" s="5">
        <f>Sheet1!Y4/Sheet1!Y$31</f>
        <v>8.1863979848866494E-2</v>
      </c>
      <c r="BC4" s="5">
        <f>Sheet1!Z4/Sheet1!Z$31</f>
        <v>0.10873372420619813</v>
      </c>
      <c r="BD4" s="5">
        <f>Sheet1!AA4/Sheet1!AA$31</f>
        <v>0.12339331619537275</v>
      </c>
      <c r="BE4" s="5">
        <f>Sheet1!AB4/Sheet1!AB$31</f>
        <v>0.12311554558960995</v>
      </c>
      <c r="BH4" t="str">
        <f>INDEX($B$3:$AA$3,1,MATCH(LARGE($B4:$AA4,1),$B4:$AA4,0))</f>
        <v>M</v>
      </c>
      <c r="BI4" t="str">
        <f>INDEX($B$3:$AA$3,1,MATCH(LARGE($B4:$AA4,2),$B4:$AA4,0))</f>
        <v>S</v>
      </c>
      <c r="BJ4" t="str">
        <f>INDEX($B$3:$AA$3,1,MATCH(LARGE($B4:$AA4,3),$B4:$AA4,0))</f>
        <v>H</v>
      </c>
      <c r="BK4" t="str">
        <f>INDEX($B$3:$AA$3,1,MATCH(LARGE($B4:$AA4,4),$B4:$AA4,0))</f>
        <v>T</v>
      </c>
      <c r="BL4" t="str">
        <f>INDEX($B$3:$AA$3,1,MATCH(LARGE($B4:$AA4,5),$B4:$AA4,0))</f>
        <v>K</v>
      </c>
    </row>
    <row r="5" spans="1:64" x14ac:dyDescent="0.45">
      <c r="A5" t="s">
        <v>1</v>
      </c>
      <c r="B5" s="5">
        <f>Sheet1!B5/Sheet1!$AB5</f>
        <v>0.17481181889675318</v>
      </c>
      <c r="C5" s="5">
        <f>Sheet1!C5/Sheet1!$AB5</f>
        <v>6.5610605549938208E-2</v>
      </c>
      <c r="D5" s="5">
        <f>Sheet1!D5/Sheet1!$AB5</f>
        <v>4.2354791596449837E-2</v>
      </c>
      <c r="E5" s="5">
        <f>Sheet1!E5/Sheet1!$AB5</f>
        <v>1.6852039096730706E-2</v>
      </c>
      <c r="F5" s="5">
        <f>Sheet1!F5/Sheet1!$AB5</f>
        <v>3.1007751937984496E-2</v>
      </c>
      <c r="G5" s="5">
        <f>Sheet1!G5/Sheet1!$AB5</f>
        <v>2.8760813391753737E-2</v>
      </c>
      <c r="H5" s="5">
        <f>Sheet1!H5/Sheet1!$AB5</f>
        <v>2.8985507246376812E-2</v>
      </c>
      <c r="I5" s="5">
        <f>Sheet1!I5/Sheet1!$AB5</f>
        <v>3.089540501067296E-2</v>
      </c>
      <c r="J5" s="5">
        <f>Sheet1!J5/Sheet1!$AB5</f>
        <v>8.0328053027749688E-2</v>
      </c>
      <c r="K5" s="5">
        <f>Sheet1!K5/Sheet1!$AB5</f>
        <v>6.167846309403438E-2</v>
      </c>
      <c r="L5" s="5">
        <f>Sheet1!L5/Sheet1!$AB5</f>
        <v>4.6848668688911362E-2</v>
      </c>
      <c r="M5" s="5">
        <f>Sheet1!M5/Sheet1!$AB5</f>
        <v>2.4266936299292215E-2</v>
      </c>
      <c r="N5" s="5">
        <f>Sheet1!N5/Sheet1!$AB5</f>
        <v>5.3477137400292099E-2</v>
      </c>
      <c r="O5" s="5">
        <f>Sheet1!O5/Sheet1!$AB5</f>
        <v>4.5500505561172903E-2</v>
      </c>
      <c r="P5" s="5">
        <f>Sheet1!P5/Sheet1!$AB5</f>
        <v>3.1457139647230646E-2</v>
      </c>
      <c r="Q5" s="5">
        <f>Sheet1!Q5/Sheet1!$AB5</f>
        <v>1.9098977642961465E-2</v>
      </c>
      <c r="R5" s="5">
        <f>Sheet1!R5/Sheet1!$AB5</f>
        <v>3.4827547466576791E-3</v>
      </c>
      <c r="S5" s="5">
        <f>Sheet1!S5/Sheet1!$AB5</f>
        <v>3.078305808336142E-2</v>
      </c>
      <c r="T5" s="5">
        <f>Sheet1!T5/Sheet1!$AB5</f>
        <v>8.5608358611391974E-2</v>
      </c>
      <c r="U5" s="5">
        <f>Sheet1!U5/Sheet1!$AB5</f>
        <v>4.2242444669138297E-2</v>
      </c>
      <c r="V5" s="5">
        <f>Sheet1!V5/Sheet1!$AB5</f>
        <v>1.887428378833839E-2</v>
      </c>
      <c r="W5" s="5">
        <f>Sheet1!W5/Sheet1!$AB5</f>
        <v>2.4716324008538368E-3</v>
      </c>
      <c r="X5" s="5">
        <f>Sheet1!X5/Sheet1!$AB5</f>
        <v>1.6290304460173013E-2</v>
      </c>
      <c r="Y5" s="5">
        <f>Sheet1!Y5/Sheet1!$AB5</f>
        <v>1.5728569823615325E-3</v>
      </c>
      <c r="Z5" s="5">
        <f>Sheet1!Z5/Sheet1!$AB5</f>
        <v>1.5616222896303785E-2</v>
      </c>
      <c r="AA5" s="5">
        <f>Sheet1!AA5/Sheet1!$AB5</f>
        <v>1.1234692731153803E-3</v>
      </c>
      <c r="AB5" s="5">
        <f>Sheet1!AB5/Sheet1!$AB5</f>
        <v>1</v>
      </c>
      <c r="AE5" s="5">
        <f>Sheet1!B5/Sheet1!B$31</f>
        <v>3.5090093137586542E-2</v>
      </c>
      <c r="AF5" s="5">
        <f>Sheet1!C5/Sheet1!C$31</f>
        <v>2.5189786059351276E-2</v>
      </c>
      <c r="AG5" s="5">
        <f>Sheet1!D5/Sheet1!D$31</f>
        <v>1.3867941879713077E-2</v>
      </c>
      <c r="AH5" s="5">
        <f>Sheet1!E5/Sheet1!E$31</f>
        <v>9.5504902584999368E-3</v>
      </c>
      <c r="AI5" s="5">
        <f>Sheet1!F5/Sheet1!F$31</f>
        <v>1.5425026546694238E-2</v>
      </c>
      <c r="AJ5" s="5">
        <f>Sheet1!G5/Sheet1!G$31</f>
        <v>1.1899781527448519E-2</v>
      </c>
      <c r="AK5" s="5">
        <f>Sheet1!H5/Sheet1!H$31</f>
        <v>1.1692726036709721E-2</v>
      </c>
      <c r="AL5" s="5">
        <f>Sheet1!I5/Sheet1!I$31</f>
        <v>1.2589269364585241E-2</v>
      </c>
      <c r="AM5" s="5">
        <f>Sheet1!J5/Sheet1!J$31</f>
        <v>3.4789801479174778E-2</v>
      </c>
      <c r="AN5" s="5">
        <f>Sheet1!K5/Sheet1!K$31</f>
        <v>3.2214528811172399E-2</v>
      </c>
      <c r="AO5" s="5">
        <f>Sheet1!L5/Sheet1!L$31</f>
        <v>1.3289142420089869E-2</v>
      </c>
      <c r="AP5" s="5">
        <f>Sheet1!M5/Sheet1!M$31</f>
        <v>1.0382119682768566E-2</v>
      </c>
      <c r="AQ5" s="5">
        <f>Sheet1!N5/Sheet1!N$31</f>
        <v>1.1618540847958212E-2</v>
      </c>
      <c r="AR5" s="5">
        <f>Sheet1!O5/Sheet1!O$31</f>
        <v>1.5384615384615385E-2</v>
      </c>
      <c r="AS5" s="5">
        <f>Sheet1!P5/Sheet1!P$31</f>
        <v>1.804123711340206E-2</v>
      </c>
      <c r="AT5" s="5">
        <f>Sheet1!Q5/Sheet1!Q$31</f>
        <v>9.9397766473718063E-3</v>
      </c>
      <c r="AU5" s="5">
        <f>Sheet1!R5/Sheet1!R$31</f>
        <v>1.8496420047732696E-2</v>
      </c>
      <c r="AV5" s="5">
        <f>Sheet1!S5/Sheet1!S$31</f>
        <v>1.2550384756320997E-2</v>
      </c>
      <c r="AW5" s="5">
        <f>Sheet1!T5/Sheet1!T$31</f>
        <v>1.4282768832824127E-2</v>
      </c>
      <c r="AX5" s="5">
        <f>Sheet1!U5/Sheet1!U$31</f>
        <v>9.2335649910365667E-3</v>
      </c>
      <c r="AY5" s="5">
        <f>Sheet1!V5/Sheet1!V$31</f>
        <v>2.3307436182019976E-2</v>
      </c>
      <c r="AZ5" s="5">
        <f>Sheet1!W5/Sheet1!W$31</f>
        <v>3.6160420775805391E-3</v>
      </c>
      <c r="BA5" s="5">
        <f>Sheet1!X5/Sheet1!X$31</f>
        <v>1.2068248023304202E-2</v>
      </c>
      <c r="BB5" s="5">
        <f>Sheet1!Y5/Sheet1!Y$31</f>
        <v>1.7632241813602016E-2</v>
      </c>
      <c r="BC5" s="5">
        <f>Sheet1!Z5/Sheet1!Z$31</f>
        <v>1.0584024975253179E-2</v>
      </c>
      <c r="BD5" s="5">
        <f>Sheet1!AA5/Sheet1!AA$31</f>
        <v>2.3369946249123625E-3</v>
      </c>
      <c r="BE5" s="5">
        <f>Sheet1!AB5/Sheet1!AB$31</f>
        <v>1.6346476995377588E-2</v>
      </c>
      <c r="BH5" t="str">
        <f t="shared" ref="BH5:BH31" si="0">INDEX($B$3:$AA$3,1,MATCH(LARGE($B5:$AA5,1),$B5:$AA5,0))</f>
        <v>A</v>
      </c>
      <c r="BI5" t="str">
        <f t="shared" ref="BI5:BI31" si="1">INDEX($B$3:$AA$3,1,MATCH(LARGE($B5:$AA5,2),$B5:$AA5,0))</f>
        <v>S</v>
      </c>
      <c r="BJ5" t="str">
        <f t="shared" ref="BJ5:BJ31" si="2">INDEX($B$3:$AA$3,1,MATCH(LARGE($B5:$AA5,3),$B5:$AA5,0))</f>
        <v>I</v>
      </c>
      <c r="BK5" t="str">
        <f t="shared" ref="BK5:BK31" si="3">INDEX($B$3:$AA$3,1,MATCH(LARGE($B5:$AA5,4),$B5:$AA5,0))</f>
        <v>B</v>
      </c>
      <c r="BL5" t="str">
        <f t="shared" ref="BL5:BL31" si="4">INDEX($B$3:$AA$3,1,MATCH(LARGE($B5:$AA5,5),$B5:$AA5,0))</f>
        <v>J</v>
      </c>
    </row>
    <row r="6" spans="1:64" x14ac:dyDescent="0.45">
      <c r="A6" t="s">
        <v>2</v>
      </c>
      <c r="B6" s="5">
        <f>Sheet1!B6/Sheet1!$AB6</f>
        <v>0.18626962372290057</v>
      </c>
      <c r="C6" s="5">
        <f>Sheet1!C6/Sheet1!$AB6</f>
        <v>2.4981310740094693E-2</v>
      </c>
      <c r="D6" s="5">
        <f>Sheet1!D6/Sheet1!$AB6</f>
        <v>3.0152005980563171E-2</v>
      </c>
      <c r="E6" s="5">
        <f>Sheet1!E6/Sheet1!$AB6</f>
        <v>2.9404435584350859E-2</v>
      </c>
      <c r="F6" s="5">
        <f>Sheet1!F6/Sheet1!$AB6</f>
        <v>8.4724644904061799E-2</v>
      </c>
      <c r="G6" s="5">
        <f>Sheet1!G6/Sheet1!$AB6</f>
        <v>3.332918016446549E-2</v>
      </c>
      <c r="H6" s="5">
        <f>Sheet1!H6/Sheet1!$AB6</f>
        <v>2.2614004485422376E-2</v>
      </c>
      <c r="I6" s="5">
        <f>Sheet1!I6/Sheet1!$AB6</f>
        <v>2.018440069773237E-2</v>
      </c>
      <c r="J6" s="5">
        <f>Sheet1!J6/Sheet1!$AB6</f>
        <v>8.5160727635185646E-2</v>
      </c>
      <c r="K6" s="5">
        <f>Sheet1!K6/Sheet1!$AB6</f>
        <v>5.7376027909294795E-2</v>
      </c>
      <c r="L6" s="5">
        <f>Sheet1!L6/Sheet1!$AB6</f>
        <v>4.5414901569897831E-2</v>
      </c>
      <c r="M6" s="5">
        <f>Sheet1!M6/Sheet1!$AB6</f>
        <v>2.3299277348616993E-2</v>
      </c>
      <c r="N6" s="5">
        <f>Sheet1!N6/Sheet1!$AB6</f>
        <v>6.5474707201594817E-2</v>
      </c>
      <c r="O6" s="5">
        <f>Sheet1!O6/Sheet1!$AB6</f>
        <v>3.1771741839023177E-2</v>
      </c>
      <c r="P6" s="5">
        <f>Sheet1!P6/Sheet1!$AB6</f>
        <v>3.9932718664340894E-2</v>
      </c>
      <c r="Q6" s="5">
        <f>Sheet1!Q6/Sheet1!$AB6</f>
        <v>2.5728881136307002E-2</v>
      </c>
      <c r="R6" s="5">
        <f>Sheet1!R6/Sheet1!$AB6</f>
        <v>1.8066284575130826E-3</v>
      </c>
      <c r="S6" s="5">
        <f>Sheet1!S6/Sheet1!$AB6</f>
        <v>2.1430351358086221E-2</v>
      </c>
      <c r="T6" s="5">
        <f>Sheet1!T6/Sheet1!$AB6</f>
        <v>7.9367057064540239E-2</v>
      </c>
      <c r="U6" s="5">
        <f>Sheet1!U6/Sheet1!$AB6</f>
        <v>4.4355843508597059E-2</v>
      </c>
      <c r="V6" s="5">
        <f>Sheet1!V6/Sheet1!$AB6</f>
        <v>1.3144779466733118E-2</v>
      </c>
      <c r="W6" s="5">
        <f>Sheet1!W6/Sheet1!$AB6</f>
        <v>6.4166459008223277E-3</v>
      </c>
      <c r="X6" s="5">
        <f>Sheet1!X6/Sheet1!$AB6</f>
        <v>4.5477199102915526E-3</v>
      </c>
      <c r="Y6" s="5">
        <f>Sheet1!Y6/Sheet1!$AB6</f>
        <v>2.118116122601545E-3</v>
      </c>
      <c r="Z6" s="5">
        <f>Sheet1!Z6/Sheet1!$AB6</f>
        <v>2.0059805631696986E-2</v>
      </c>
      <c r="AA6" s="5">
        <f>Sheet1!AA6/Sheet1!$AB6</f>
        <v>9.3446299526538752E-4</v>
      </c>
      <c r="AB6" s="5">
        <f>Sheet1!AB6/Sheet1!$AB6</f>
        <v>1</v>
      </c>
      <c r="AE6" s="5">
        <f>Sheet1!B6/Sheet1!B$31</f>
        <v>6.7428906479038403E-2</v>
      </c>
      <c r="AF6" s="5">
        <f>Sheet1!C6/Sheet1!C$31</f>
        <v>1.7296411318150448E-2</v>
      </c>
      <c r="AG6" s="5">
        <f>Sheet1!D6/Sheet1!D$31</f>
        <v>1.7803935994114402E-2</v>
      </c>
      <c r="AH6" s="5">
        <f>Sheet1!E6/Sheet1!E$31</f>
        <v>3.0052209346746465E-2</v>
      </c>
      <c r="AI6" s="5">
        <f>Sheet1!F6/Sheet1!F$31</f>
        <v>7.6007377186609285E-2</v>
      </c>
      <c r="AJ6" s="5">
        <f>Sheet1!G6/Sheet1!G$31</f>
        <v>2.4868684051503741E-2</v>
      </c>
      <c r="AK6" s="5">
        <f>Sheet1!H6/Sheet1!H$31</f>
        <v>1.6451393609789259E-2</v>
      </c>
      <c r="AL6" s="5">
        <f>Sheet1!I6/Sheet1!I$31</f>
        <v>1.4832448269547702E-2</v>
      </c>
      <c r="AM6" s="5">
        <f>Sheet1!J6/Sheet1!J$31</f>
        <v>6.6514207862981706E-2</v>
      </c>
      <c r="AN6" s="5">
        <f>Sheet1!K6/Sheet1!K$31</f>
        <v>5.4042952705081561E-2</v>
      </c>
      <c r="AO6" s="5">
        <f>Sheet1!L6/Sheet1!L$31</f>
        <v>2.3232097899869339E-2</v>
      </c>
      <c r="AP6" s="5">
        <f>Sheet1!M6/Sheet1!M$31</f>
        <v>1.7976447969238165E-2</v>
      </c>
      <c r="AQ6" s="5">
        <f>Sheet1!N6/Sheet1!N$31</f>
        <v>2.5653542922697649E-2</v>
      </c>
      <c r="AR6" s="5">
        <f>Sheet1!O6/Sheet1!O$31</f>
        <v>1.9373219373219373E-2</v>
      </c>
      <c r="AS6" s="5">
        <f>Sheet1!P6/Sheet1!P$31</f>
        <v>4.1301546391752576E-2</v>
      </c>
      <c r="AT6" s="5">
        <f>Sheet1!Q6/Sheet1!Q$31</f>
        <v>2.4147810325673858E-2</v>
      </c>
      <c r="AU6" s="5">
        <f>Sheet1!R6/Sheet1!R$31</f>
        <v>1.7303102625298328E-2</v>
      </c>
      <c r="AV6" s="5">
        <f>Sheet1!S6/Sheet1!S$31</f>
        <v>1.5756687431293513E-2</v>
      </c>
      <c r="AW6" s="5">
        <f>Sheet1!T6/Sheet1!T$31</f>
        <v>2.3879589885850313E-2</v>
      </c>
      <c r="AX6" s="5">
        <f>Sheet1!U6/Sheet1!U$31</f>
        <v>1.748483583409052E-2</v>
      </c>
      <c r="AY6" s="5">
        <f>Sheet1!V6/Sheet1!V$31</f>
        <v>2.9273029966703664E-2</v>
      </c>
      <c r="AZ6" s="5">
        <f>Sheet1!W6/Sheet1!W$31</f>
        <v>1.6929651545036159E-2</v>
      </c>
      <c r="BA6" s="5">
        <f>Sheet1!X6/Sheet1!X$31</f>
        <v>6.075738660008323E-3</v>
      </c>
      <c r="BB6" s="5">
        <f>Sheet1!Y6/Sheet1!Y$31</f>
        <v>4.2821158690176324E-2</v>
      </c>
      <c r="BC6" s="5">
        <f>Sheet1!Z6/Sheet1!Z$31</f>
        <v>2.4518388791593695E-2</v>
      </c>
      <c r="BD6" s="5">
        <f>Sheet1!AA6/Sheet1!AA$31</f>
        <v>3.5054919373685442E-3</v>
      </c>
      <c r="BE6" s="5">
        <f>Sheet1!AB6/Sheet1!AB$31</f>
        <v>2.9479120180856203E-2</v>
      </c>
      <c r="BH6" t="str">
        <f t="shared" si="0"/>
        <v>A</v>
      </c>
      <c r="BI6" t="str">
        <f t="shared" si="1"/>
        <v>I</v>
      </c>
      <c r="BJ6" t="str">
        <f t="shared" si="2"/>
        <v>E</v>
      </c>
      <c r="BK6" t="str">
        <f t="shared" si="3"/>
        <v>S</v>
      </c>
      <c r="BL6" t="str">
        <f t="shared" si="4"/>
        <v>M</v>
      </c>
    </row>
    <row r="7" spans="1:64" x14ac:dyDescent="0.45">
      <c r="A7" t="s">
        <v>3</v>
      </c>
      <c r="B7" s="5">
        <f>Sheet1!B7/Sheet1!$AB7</f>
        <v>0.18840111900150636</v>
      </c>
      <c r="C7" s="5">
        <f>Sheet1!C7/Sheet1!$AB7</f>
        <v>1.355713363460297E-2</v>
      </c>
      <c r="D7" s="5">
        <f>Sheet1!D7/Sheet1!$AB7</f>
        <v>2.0981278244028404E-2</v>
      </c>
      <c r="E7" s="5">
        <f>Sheet1!E7/Sheet1!$AB7</f>
        <v>2.797503765870454E-2</v>
      </c>
      <c r="F7" s="5">
        <f>Sheet1!F7/Sheet1!$AB7</f>
        <v>6.7032494082203575E-2</v>
      </c>
      <c r="G7" s="5">
        <f>Sheet1!G7/Sheet1!$AB7</f>
        <v>3.0342156229825695E-2</v>
      </c>
      <c r="H7" s="5">
        <f>Sheet1!H7/Sheet1!$AB7</f>
        <v>2.0658489347966429E-2</v>
      </c>
      <c r="I7" s="5">
        <f>Sheet1!I7/Sheet1!$AB7</f>
        <v>2.5392726490208736E-2</v>
      </c>
      <c r="J7" s="5">
        <f>Sheet1!J7/Sheet1!$AB7</f>
        <v>0.11491284699806327</v>
      </c>
      <c r="K7" s="5">
        <f>Sheet1!K7/Sheet1!$AB7</f>
        <v>2.9373789541639769E-2</v>
      </c>
      <c r="L7" s="5">
        <f>Sheet1!L7/Sheet1!$AB7</f>
        <v>6.079190875833871E-2</v>
      </c>
      <c r="M7" s="5">
        <f>Sheet1!M7/Sheet1!$AB7</f>
        <v>2.7006670970518613E-2</v>
      </c>
      <c r="N7" s="5">
        <f>Sheet1!N7/Sheet1!$AB7</f>
        <v>6.8000860770389498E-2</v>
      </c>
      <c r="O7" s="5">
        <f>Sheet1!O7/Sheet1!$AB7</f>
        <v>3.5937163761566603E-2</v>
      </c>
      <c r="P7" s="5">
        <f>Sheet1!P7/Sheet1!$AB7</f>
        <v>3.7120723047127178E-2</v>
      </c>
      <c r="Q7" s="5">
        <f>Sheet1!Q7/Sheet1!$AB7</f>
        <v>2.3455993113836886E-2</v>
      </c>
      <c r="R7" s="5">
        <f>Sheet1!R7/Sheet1!$AB7</f>
        <v>1.1835592855605767E-3</v>
      </c>
      <c r="S7" s="5">
        <f>Sheet1!S7/Sheet1!$AB7</f>
        <v>2.2272433828276306E-2</v>
      </c>
      <c r="T7" s="5">
        <f>Sheet1!T7/Sheet1!$AB7</f>
        <v>8.8013772326231976E-2</v>
      </c>
      <c r="U7" s="5">
        <f>Sheet1!U7/Sheet1!$AB7</f>
        <v>4.9601893694856895E-2</v>
      </c>
      <c r="V7" s="5">
        <f>Sheet1!V7/Sheet1!$AB7</f>
        <v>1.6677426296535399E-2</v>
      </c>
      <c r="W7" s="5">
        <f>Sheet1!W7/Sheet1!$AB7</f>
        <v>1.8291370776845276E-3</v>
      </c>
      <c r="X7" s="5">
        <f>Sheet1!X7/Sheet1!$AB7</f>
        <v>8.8228964923606629E-3</v>
      </c>
      <c r="Y7" s="5">
        <f>Sheet1!Y7/Sheet1!$AB7</f>
        <v>1.0759629868732515E-3</v>
      </c>
      <c r="Z7" s="5">
        <f>Sheet1!Z7/Sheet1!$AB7</f>
        <v>1.8936948568969228E-2</v>
      </c>
      <c r="AA7" s="5">
        <f>Sheet1!AA7/Sheet1!$AB7</f>
        <v>6.4557779212395089E-4</v>
      </c>
      <c r="AB7" s="5">
        <f>Sheet1!AB7/Sheet1!$AB7</f>
        <v>1</v>
      </c>
      <c r="AE7" s="5">
        <f>Sheet1!B7/Sheet1!B$31</f>
        <v>3.9487630516654264E-2</v>
      </c>
      <c r="AF7" s="5">
        <f>Sheet1!C7/Sheet1!C$31</f>
        <v>5.434782608695652E-3</v>
      </c>
      <c r="AG7" s="5">
        <f>Sheet1!D7/Sheet1!D$31</f>
        <v>7.1730733860584884E-3</v>
      </c>
      <c r="AH7" s="5">
        <f>Sheet1!E7/Sheet1!E$31</f>
        <v>1.6554183114733223E-2</v>
      </c>
      <c r="AI7" s="5">
        <f>Sheet1!F7/Sheet1!F$31</f>
        <v>3.4818085284748224E-2</v>
      </c>
      <c r="AJ7" s="5">
        <f>Sheet1!G7/Sheet1!G$31</f>
        <v>1.3108353088830009E-2</v>
      </c>
      <c r="AK7" s="5">
        <f>Sheet1!H7/Sheet1!H$31</f>
        <v>8.7015635622025838E-3</v>
      </c>
      <c r="AL7" s="5">
        <f>Sheet1!I7/Sheet1!I$31</f>
        <v>1.0803882072880425E-2</v>
      </c>
      <c r="AM7" s="5">
        <f>Sheet1!J7/Sheet1!J$31</f>
        <v>5.1965745426235888E-2</v>
      </c>
      <c r="AN7" s="5">
        <f>Sheet1!K7/Sheet1!K$31</f>
        <v>1.6019246567304309E-2</v>
      </c>
      <c r="AO7" s="5">
        <f>Sheet1!L7/Sheet1!L$31</f>
        <v>1.8005672583575001E-2</v>
      </c>
      <c r="AP7" s="5">
        <f>Sheet1!M7/Sheet1!M$31</f>
        <v>1.2064407594328287E-2</v>
      </c>
      <c r="AQ7" s="5">
        <f>Sheet1!N7/Sheet1!N$31</f>
        <v>1.5426297932583172E-2</v>
      </c>
      <c r="AR7" s="5">
        <f>Sheet1!O7/Sheet1!O$31</f>
        <v>1.2687559354226021E-2</v>
      </c>
      <c r="AS7" s="5">
        <f>Sheet1!P7/Sheet1!P$31</f>
        <v>2.222938144329897E-2</v>
      </c>
      <c r="AT7" s="5">
        <f>Sheet1!Q7/Sheet1!Q$31</f>
        <v>1.2746301818394434E-2</v>
      </c>
      <c r="AU7" s="5">
        <f>Sheet1!R7/Sheet1!R$31</f>
        <v>6.5632458233890216E-3</v>
      </c>
      <c r="AV7" s="5">
        <f>Sheet1!S7/Sheet1!S$31</f>
        <v>9.4814950531330166E-3</v>
      </c>
      <c r="AW7" s="5">
        <f>Sheet1!T7/Sheet1!T$31</f>
        <v>1.5332421135498866E-2</v>
      </c>
      <c r="AX7" s="5">
        <f>Sheet1!U7/Sheet1!U$31</f>
        <v>1.1320940055499619E-2</v>
      </c>
      <c r="AY7" s="5">
        <f>Sheet1!V7/Sheet1!V$31</f>
        <v>2.1503884572697002E-2</v>
      </c>
      <c r="AZ7" s="5">
        <f>Sheet1!W7/Sheet1!W$31</f>
        <v>2.794214332675871E-3</v>
      </c>
      <c r="BA7" s="5">
        <f>Sheet1!X7/Sheet1!X$31</f>
        <v>6.8248023304203079E-3</v>
      </c>
      <c r="BB7" s="5">
        <f>Sheet1!Y7/Sheet1!Y$31</f>
        <v>1.2594458438287154E-2</v>
      </c>
      <c r="BC7" s="5">
        <f>Sheet1!Z7/Sheet1!Z$31</f>
        <v>1.340135536434935E-2</v>
      </c>
      <c r="BD7" s="5">
        <f>Sheet1!AA7/Sheet1!AA$31</f>
        <v>1.4021967749474175E-3</v>
      </c>
      <c r="BE7" s="5">
        <f>Sheet1!AB7/Sheet1!AB$31</f>
        <v>1.7068212245257758E-2</v>
      </c>
      <c r="BH7" t="str">
        <f t="shared" si="0"/>
        <v>A</v>
      </c>
      <c r="BI7" t="str">
        <f t="shared" si="1"/>
        <v>I</v>
      </c>
      <c r="BJ7" t="str">
        <f t="shared" si="2"/>
        <v>S</v>
      </c>
      <c r="BK7" t="str">
        <f t="shared" si="3"/>
        <v>M</v>
      </c>
      <c r="BL7" t="str">
        <f t="shared" si="4"/>
        <v>E</v>
      </c>
    </row>
    <row r="8" spans="1:64" x14ac:dyDescent="0.45">
      <c r="A8" t="s">
        <v>4</v>
      </c>
      <c r="B8" s="5">
        <f>Sheet1!B8/Sheet1!$AB8</f>
        <v>7.5792820035667213E-3</v>
      </c>
      <c r="C8" s="5">
        <f>Sheet1!C8/Sheet1!$AB8</f>
        <v>8.4108707451345271E-2</v>
      </c>
      <c r="D8" s="5">
        <f>Sheet1!D8/Sheet1!$AB8</f>
        <v>1.7756067302473443E-2</v>
      </c>
      <c r="E8" s="5">
        <f>Sheet1!E8/Sheet1!$AB8</f>
        <v>5.375281073117779E-2</v>
      </c>
      <c r="F8" s="5">
        <f>Sheet1!F8/Sheet1!$AB8</f>
        <v>3.66364270760642E-3</v>
      </c>
      <c r="G8" s="5">
        <f>Sheet1!G8/Sheet1!$AB8</f>
        <v>2.1962471892688223E-2</v>
      </c>
      <c r="H8" s="5">
        <f>Sheet1!H8/Sheet1!$AB8</f>
        <v>3.4387842133829574E-2</v>
      </c>
      <c r="I8" s="5">
        <f>Sheet1!I8/Sheet1!$AB8</f>
        <v>3.7353648135225244E-2</v>
      </c>
      <c r="J8" s="5">
        <f>Sheet1!J8/Sheet1!$AB8</f>
        <v>4.2451732961153758E-3</v>
      </c>
      <c r="K8" s="5">
        <f>Sheet1!K8/Sheet1!$AB8</f>
        <v>1.6786849654958517E-2</v>
      </c>
      <c r="L8" s="5">
        <f>Sheet1!L8/Sheet1!$AB8</f>
        <v>4.4467705667984803E-2</v>
      </c>
      <c r="M8" s="5">
        <f>Sheet1!M8/Sheet1!$AB8</f>
        <v>5.6505388850120186E-2</v>
      </c>
      <c r="N8" s="5">
        <f>Sheet1!N8/Sheet1!$AB8</f>
        <v>6.1584089323098397E-2</v>
      </c>
      <c r="O8" s="5">
        <f>Sheet1!O8/Sheet1!$AB8</f>
        <v>0.11801194076141738</v>
      </c>
      <c r="P8" s="5">
        <f>Sheet1!P8/Sheet1!$AB8</f>
        <v>2.4036597658370165E-3</v>
      </c>
      <c r="Q8" s="5">
        <f>Sheet1!Q8/Sheet1!$AB8</f>
        <v>3.1247576955881214E-2</v>
      </c>
      <c r="R8" s="5">
        <f>Sheet1!R8/Sheet1!$AB8</f>
        <v>5.2337752965806003E-4</v>
      </c>
      <c r="S8" s="5">
        <f>Sheet1!S8/Sheet1!$AB8</f>
        <v>0.13817166782972784</v>
      </c>
      <c r="T8" s="5">
        <f>Sheet1!T8/Sheet1!$AB8</f>
        <v>8.8198805923858259E-2</v>
      </c>
      <c r="U8" s="5">
        <f>Sheet1!U8/Sheet1!$AB8</f>
        <v>5.9005970380708692E-2</v>
      </c>
      <c r="V8" s="5">
        <f>Sheet1!V8/Sheet1!$AB8</f>
        <v>3.2953400015507481E-3</v>
      </c>
      <c r="W8" s="5">
        <f>Sheet1!W8/Sheet1!$AB8</f>
        <v>2.209816236334031E-2</v>
      </c>
      <c r="X8" s="5">
        <f>Sheet1!X8/Sheet1!$AB8</f>
        <v>3.7838256958982706E-2</v>
      </c>
      <c r="Y8" s="5">
        <f>Sheet1!Y8/Sheet1!$AB8</f>
        <v>2.4424284717376133E-3</v>
      </c>
      <c r="Z8" s="5">
        <f>Sheet1!Z8/Sheet1!$AB8</f>
        <v>9.3238737690935873E-3</v>
      </c>
      <c r="AA8" s="5">
        <f>Sheet1!AA8/Sheet1!$AB8</f>
        <v>4.328526013801659E-2</v>
      </c>
      <c r="AB8" s="5">
        <f>Sheet1!AB8/Sheet1!$AB8</f>
        <v>1</v>
      </c>
      <c r="AE8" s="5">
        <f>Sheet1!B8/Sheet1!B$31</f>
        <v>8.8176262318742527E-3</v>
      </c>
      <c r="AF8" s="5">
        <f>Sheet1!C8/Sheet1!C$31</f>
        <v>0.18715493443754314</v>
      </c>
      <c r="AG8" s="5">
        <f>Sheet1!D8/Sheet1!D$31</f>
        <v>3.3695052418613203E-2</v>
      </c>
      <c r="AH8" s="5">
        <f>Sheet1!E8/Sheet1!E$31</f>
        <v>0.1765567299121355</v>
      </c>
      <c r="AI8" s="5">
        <f>Sheet1!F8/Sheet1!F$31</f>
        <v>1.0562789917844968E-2</v>
      </c>
      <c r="AJ8" s="5">
        <f>Sheet1!G8/Sheet1!G$31</f>
        <v>5.2665829963278017E-2</v>
      </c>
      <c r="AK8" s="5">
        <f>Sheet1!H8/Sheet1!H$31</f>
        <v>8.0398821663267617E-2</v>
      </c>
      <c r="AL8" s="5">
        <f>Sheet1!I8/Sheet1!I$31</f>
        <v>8.821644387474821E-2</v>
      </c>
      <c r="AM8" s="5">
        <f>Sheet1!J8/Sheet1!J$31</f>
        <v>1.0655897236278708E-2</v>
      </c>
      <c r="AN8" s="5">
        <f>Sheet1!K8/Sheet1!K$31</f>
        <v>5.0815631968078867E-2</v>
      </c>
      <c r="AO8" s="5">
        <f>Sheet1!L8/Sheet1!L$31</f>
        <v>7.3106217534019566E-2</v>
      </c>
      <c r="AP8" s="5">
        <f>Sheet1!M8/Sheet1!M$31</f>
        <v>0.14011055034847392</v>
      </c>
      <c r="AQ8" s="5">
        <f>Sheet1!N8/Sheet1!N$31</f>
        <v>7.7546437550342948E-2</v>
      </c>
      <c r="AR8" s="5">
        <f>Sheet1!O8/Sheet1!O$31</f>
        <v>0.2312630579297246</v>
      </c>
      <c r="AS8" s="5">
        <f>Sheet1!P8/Sheet1!P$31</f>
        <v>7.9896907216494839E-3</v>
      </c>
      <c r="AT8" s="5">
        <f>Sheet1!Q8/Sheet1!Q$31</f>
        <v>9.4252470326843238E-2</v>
      </c>
      <c r="AU8" s="5">
        <f>Sheet1!R8/Sheet1!R$31</f>
        <v>1.6109785202863963E-2</v>
      </c>
      <c r="AV8" s="5">
        <f>Sheet1!S8/Sheet1!S$31</f>
        <v>0.32649322096005862</v>
      </c>
      <c r="AW8" s="5">
        <f>Sheet1!T8/Sheet1!T$31</f>
        <v>8.5284249592322545E-2</v>
      </c>
      <c r="AX8" s="5">
        <f>Sheet1!U8/Sheet1!U$31</f>
        <v>7.4752584661476884E-2</v>
      </c>
      <c r="AY8" s="5">
        <f>Sheet1!V8/Sheet1!V$31</f>
        <v>2.358490566037736E-2</v>
      </c>
      <c r="AZ8" s="5">
        <f>Sheet1!W8/Sheet1!W$31</f>
        <v>0.18737672583826431</v>
      </c>
      <c r="BA8" s="5">
        <f>Sheet1!X8/Sheet1!X$31</f>
        <v>0.1624635871826883</v>
      </c>
      <c r="BB8" s="5">
        <f>Sheet1!Y8/Sheet1!Y$31</f>
        <v>0.15869017632241814</v>
      </c>
      <c r="BC8" s="5">
        <f>Sheet1!Z8/Sheet1!Z$31</f>
        <v>3.6625295058250212E-2</v>
      </c>
      <c r="BD8" s="5">
        <f>Sheet1!AA8/Sheet1!AA$31</f>
        <v>0.52185089974293064</v>
      </c>
      <c r="BE8" s="5">
        <f>Sheet1!AB8/Sheet1!AB$31</f>
        <v>9.4740147762896201E-2</v>
      </c>
      <c r="BH8" t="str">
        <f t="shared" si="0"/>
        <v>R</v>
      </c>
      <c r="BI8" t="str">
        <f t="shared" si="1"/>
        <v>N</v>
      </c>
      <c r="BJ8" t="str">
        <f t="shared" si="2"/>
        <v>S</v>
      </c>
      <c r="BK8" t="str">
        <f t="shared" si="3"/>
        <v>B</v>
      </c>
      <c r="BL8" t="str">
        <f t="shared" si="4"/>
        <v>M</v>
      </c>
    </row>
    <row r="9" spans="1:64" x14ac:dyDescent="0.45">
      <c r="A9" t="s">
        <v>5</v>
      </c>
      <c r="B9" s="5">
        <f>Sheet1!B9/Sheet1!$AB9</f>
        <v>6.6374375837291444E-2</v>
      </c>
      <c r="C9" s="5">
        <f>Sheet1!C9/Sheet1!$AB9</f>
        <v>2.3626842041164293E-2</v>
      </c>
      <c r="D9" s="5">
        <f>Sheet1!D9/Sheet1!$AB9</f>
        <v>4.1042503958104978E-2</v>
      </c>
      <c r="E9" s="5">
        <f>Sheet1!E9/Sheet1!$AB9</f>
        <v>1.6928510534648642E-2</v>
      </c>
      <c r="F9" s="5">
        <f>Sheet1!F9/Sheet1!$AB9</f>
        <v>3.8363171355498722E-2</v>
      </c>
      <c r="G9" s="5">
        <f>Sheet1!G9/Sheet1!$AB9</f>
        <v>3.2151991231275122E-2</v>
      </c>
      <c r="H9" s="5">
        <f>Sheet1!H9/Sheet1!$AB9</f>
        <v>4.3234685178419191E-2</v>
      </c>
      <c r="I9" s="5">
        <f>Sheet1!I9/Sheet1!$AB9</f>
        <v>1.9973206673973936E-2</v>
      </c>
      <c r="J9" s="5">
        <f>Sheet1!J9/Sheet1!$AB9</f>
        <v>5.5778833272439411E-2</v>
      </c>
      <c r="K9" s="5">
        <f>Sheet1!K9/Sheet1!$AB9</f>
        <v>5.2734137133114117E-2</v>
      </c>
      <c r="L9" s="5">
        <f>Sheet1!L9/Sheet1!$AB9</f>
        <v>4.3843624406284254E-2</v>
      </c>
      <c r="M9" s="5">
        <f>Sheet1!M9/Sheet1!$AB9</f>
        <v>1.2665935939593229E-2</v>
      </c>
      <c r="N9" s="5">
        <f>Sheet1!N9/Sheet1!$AB9</f>
        <v>4.8715138229204723E-2</v>
      </c>
      <c r="O9" s="5">
        <f>Sheet1!O9/Sheet1!$AB9</f>
        <v>3.2273779076848128E-2</v>
      </c>
      <c r="P9" s="5">
        <f>Sheet1!P9/Sheet1!$AB9</f>
        <v>0.25758129338691999</v>
      </c>
      <c r="Q9" s="5">
        <f>Sheet1!Q9/Sheet1!$AB9</f>
        <v>2.9350870783095846E-2</v>
      </c>
      <c r="R9" s="5">
        <f>Sheet1!R9/Sheet1!$AB9</f>
        <v>1.7050298380221654E-3</v>
      </c>
      <c r="S9" s="5">
        <f>Sheet1!S9/Sheet1!$AB9</f>
        <v>2.0338570210692974E-2</v>
      </c>
      <c r="T9" s="5">
        <f>Sheet1!T9/Sheet1!$AB9</f>
        <v>5.3586652052125198E-2</v>
      </c>
      <c r="U9" s="5">
        <f>Sheet1!U9/Sheet1!$AB9</f>
        <v>6.4060406771404219E-2</v>
      </c>
      <c r="V9" s="5">
        <f>Sheet1!V9/Sheet1!$AB9</f>
        <v>1.3153087321885276E-2</v>
      </c>
      <c r="W9" s="5">
        <f>Sheet1!W9/Sheet1!$AB9</f>
        <v>5.1150895140664966E-3</v>
      </c>
      <c r="X9" s="5">
        <f>Sheet1!X9/Sheet1!$AB9</f>
        <v>8.0379978078187805E-3</v>
      </c>
      <c r="Y9" s="5">
        <f>Sheet1!Y9/Sheet1!$AB9</f>
        <v>9.7430276458409452E-4</v>
      </c>
      <c r="Z9" s="5">
        <f>Sheet1!Z9/Sheet1!$AB9</f>
        <v>1.7415661916940689E-2</v>
      </c>
      <c r="AA9" s="5">
        <f>Sheet1!AA9/Sheet1!$AB9</f>
        <v>9.7430276458409452E-4</v>
      </c>
      <c r="AB9" s="5">
        <f>Sheet1!AB9/Sheet1!$AB9</f>
        <v>1</v>
      </c>
      <c r="AE9" s="5">
        <f>Sheet1!B9/Sheet1!B$31</f>
        <v>1.2290553187650812E-2</v>
      </c>
      <c r="AF9" s="5">
        <f>Sheet1!C9/Sheet1!C$31</f>
        <v>8.36783988957902E-3</v>
      </c>
      <c r="AG9" s="5">
        <f>Sheet1!D9/Sheet1!D$31</f>
        <v>1.2396542210778003E-2</v>
      </c>
      <c r="AH9" s="5">
        <f>Sheet1!E9/Sheet1!E$31</f>
        <v>8.8501209728766069E-3</v>
      </c>
      <c r="AI9" s="5">
        <f>Sheet1!F9/Sheet1!F$31</f>
        <v>1.7604649863074945E-2</v>
      </c>
      <c r="AJ9" s="5">
        <f>Sheet1!G9/Sheet1!G$31</f>
        <v>1.2271649700181285E-2</v>
      </c>
      <c r="AK9" s="5">
        <f>Sheet1!H9/Sheet1!H$31</f>
        <v>1.6088828461364151E-2</v>
      </c>
      <c r="AL9" s="5">
        <f>Sheet1!I9/Sheet1!I$31</f>
        <v>7.5077824574253799E-3</v>
      </c>
      <c r="AM9" s="5">
        <f>Sheet1!J9/Sheet1!J$31</f>
        <v>2.2284935772674191E-2</v>
      </c>
      <c r="AN9" s="5">
        <f>Sheet1!K9/Sheet1!K$31</f>
        <v>2.5407815984039434E-2</v>
      </c>
      <c r="AO9" s="5">
        <f>Sheet1!L9/Sheet1!L$31</f>
        <v>1.1472640938207081E-2</v>
      </c>
      <c r="AP9" s="5">
        <f>Sheet1!M9/Sheet1!M$31</f>
        <v>4.9987983657774574E-3</v>
      </c>
      <c r="AQ9" s="5">
        <f>Sheet1!N9/Sheet1!N$31</f>
        <v>9.7634797041665656E-3</v>
      </c>
      <c r="AR9" s="5">
        <f>Sheet1!O9/Sheet1!O$31</f>
        <v>1.00664767331434E-2</v>
      </c>
      <c r="AS9" s="5">
        <f>Sheet1!P9/Sheet1!P$31</f>
        <v>0.13627577319587628</v>
      </c>
      <c r="AT9" s="5">
        <f>Sheet1!Q9/Sheet1!Q$31</f>
        <v>1.4091095129509443E-2</v>
      </c>
      <c r="AU9" s="5">
        <f>Sheet1!R9/Sheet1!R$31</f>
        <v>8.3532219570405727E-3</v>
      </c>
      <c r="AV9" s="5">
        <f>Sheet1!S9/Sheet1!S$31</f>
        <v>7.649322096005863E-3</v>
      </c>
      <c r="AW9" s="5">
        <f>Sheet1!T9/Sheet1!T$31</f>
        <v>8.2472680924443771E-3</v>
      </c>
      <c r="AX9" s="5">
        <f>Sheet1!U9/Sheet1!U$31</f>
        <v>1.2917168045971365E-2</v>
      </c>
      <c r="AY9" s="5">
        <f>Sheet1!V9/Sheet1!V$31</f>
        <v>1.4983351831298557E-2</v>
      </c>
      <c r="AZ9" s="5">
        <f>Sheet1!W9/Sheet1!W$31</f>
        <v>6.9033530571992107E-3</v>
      </c>
      <c r="BA9" s="5">
        <f>Sheet1!X9/Sheet1!X$31</f>
        <v>5.4931335830212232E-3</v>
      </c>
      <c r="BB9" s="5">
        <f>Sheet1!Y9/Sheet1!Y$31</f>
        <v>1.0075566750629723E-2</v>
      </c>
      <c r="BC9" s="5">
        <f>Sheet1!Z9/Sheet1!Z$31</f>
        <v>1.0888601233533846E-2</v>
      </c>
      <c r="BD9" s="5">
        <f>Sheet1!AA9/Sheet1!AA$31</f>
        <v>1.8695956999298902E-3</v>
      </c>
      <c r="BE9" s="5">
        <f>Sheet1!AB9/Sheet1!AB$31</f>
        <v>1.5079308236045993E-2</v>
      </c>
      <c r="BH9" t="str">
        <f t="shared" si="0"/>
        <v>O</v>
      </c>
      <c r="BI9" t="str">
        <f t="shared" si="1"/>
        <v>A</v>
      </c>
      <c r="BJ9" t="str">
        <f t="shared" si="2"/>
        <v>T</v>
      </c>
      <c r="BK9" t="str">
        <f t="shared" si="3"/>
        <v>I</v>
      </c>
      <c r="BL9" t="str">
        <f t="shared" si="4"/>
        <v>S</v>
      </c>
    </row>
    <row r="10" spans="1:64" x14ac:dyDescent="0.45">
      <c r="A10" t="s">
        <v>6</v>
      </c>
      <c r="B10" s="5">
        <f>Sheet1!B10/Sheet1!$AB10</f>
        <v>0.179382889200561</v>
      </c>
      <c r="C10" s="5">
        <f>Sheet1!C10/Sheet1!$AB10</f>
        <v>2.2861150070126228E-2</v>
      </c>
      <c r="D10" s="5">
        <f>Sheet1!D10/Sheet1!$AB10</f>
        <v>2.0196353436185133E-2</v>
      </c>
      <c r="E10" s="5">
        <f>Sheet1!E10/Sheet1!$AB10</f>
        <v>1.6409537166900422E-2</v>
      </c>
      <c r="F10" s="5">
        <f>Sheet1!F10/Sheet1!$AB10</f>
        <v>5.1893408134642355E-2</v>
      </c>
      <c r="G10" s="5">
        <f>Sheet1!G10/Sheet1!$AB10</f>
        <v>2.8050490883590462E-2</v>
      </c>
      <c r="H10" s="5">
        <f>Sheet1!H10/Sheet1!$AB10</f>
        <v>2.791023842917251E-2</v>
      </c>
      <c r="I10" s="5">
        <f>Sheet1!I10/Sheet1!$AB10</f>
        <v>2.2580645161290321E-2</v>
      </c>
      <c r="J10" s="5">
        <f>Sheet1!J10/Sheet1!$AB10</f>
        <v>6.311360448807854E-2</v>
      </c>
      <c r="K10" s="5">
        <f>Sheet1!K10/Sheet1!$AB10</f>
        <v>1.8513323983169707E-2</v>
      </c>
      <c r="L10" s="5">
        <f>Sheet1!L10/Sheet1!$AB10</f>
        <v>6.115007012622721E-2</v>
      </c>
      <c r="M10" s="5">
        <f>Sheet1!M10/Sheet1!$AB10</f>
        <v>2.3983169705469844E-2</v>
      </c>
      <c r="N10" s="5">
        <f>Sheet1!N10/Sheet1!$AB10</f>
        <v>9.1023842917251047E-2</v>
      </c>
      <c r="O10" s="5">
        <f>Sheet1!O10/Sheet1!$AB10</f>
        <v>4.9929873772791025E-2</v>
      </c>
      <c r="P10" s="5">
        <f>Sheet1!P10/Sheet1!$AB10</f>
        <v>5.3716690042075736E-2</v>
      </c>
      <c r="Q10" s="5">
        <f>Sheet1!Q10/Sheet1!$AB10</f>
        <v>2.6086956521739129E-2</v>
      </c>
      <c r="R10" s="5">
        <f>Sheet1!R10/Sheet1!$AB10</f>
        <v>8.4151472650771393E-4</v>
      </c>
      <c r="S10" s="5">
        <f>Sheet1!S10/Sheet1!$AB10</f>
        <v>1.5988779803646564E-2</v>
      </c>
      <c r="T10" s="5">
        <f>Sheet1!T10/Sheet1!$AB10</f>
        <v>0.10448807854137447</v>
      </c>
      <c r="U10" s="5">
        <f>Sheet1!U10/Sheet1!$AB10</f>
        <v>5.5119214586255259E-2</v>
      </c>
      <c r="V10" s="5">
        <f>Sheet1!V10/Sheet1!$AB10</f>
        <v>1.991584852734923E-2</v>
      </c>
      <c r="W10" s="5">
        <f>Sheet1!W10/Sheet1!$AB10</f>
        <v>4.6283309957924268E-3</v>
      </c>
      <c r="X10" s="5">
        <f>Sheet1!X10/Sheet1!$AB10</f>
        <v>8.4151472650771386E-3</v>
      </c>
      <c r="Y10" s="5">
        <f>Sheet1!Y10/Sheet1!$AB10</f>
        <v>1.8232819074333801E-3</v>
      </c>
      <c r="Z10" s="5">
        <f>Sheet1!Z10/Sheet1!$AB10</f>
        <v>3.0715287517531557E-2</v>
      </c>
      <c r="AA10" s="5">
        <f>Sheet1!AA10/Sheet1!$AB10</f>
        <v>1.2622720897615708E-3</v>
      </c>
      <c r="AB10" s="5">
        <f>Sheet1!AB10/Sheet1!$AB10</f>
        <v>1</v>
      </c>
      <c r="AE10" s="5">
        <f>Sheet1!B10/Sheet1!B$31</f>
        <v>2.8843334911936493E-2</v>
      </c>
      <c r="AF10" s="5">
        <f>Sheet1!C10/Sheet1!C$31</f>
        <v>7.030710835058661E-3</v>
      </c>
      <c r="AG10" s="5">
        <f>Sheet1!D10/Sheet1!D$31</f>
        <v>5.2970388081662679E-3</v>
      </c>
      <c r="AH10" s="5">
        <f>Sheet1!E10/Sheet1!E$31</f>
        <v>7.4493824016299507E-3</v>
      </c>
      <c r="AI10" s="5">
        <f>Sheet1!F10/Sheet1!F$31</f>
        <v>2.0678477616945173E-2</v>
      </c>
      <c r="AJ10" s="5">
        <f>Sheet1!G10/Sheet1!G$31</f>
        <v>9.2967043183191551E-3</v>
      </c>
      <c r="AK10" s="5">
        <f>Sheet1!H10/Sheet1!H$31</f>
        <v>9.0188080670745522E-3</v>
      </c>
      <c r="AL10" s="5">
        <f>Sheet1!I10/Sheet1!I$31</f>
        <v>7.3704449734480863E-3</v>
      </c>
      <c r="AM10" s="5">
        <f>Sheet1!J10/Sheet1!J$31</f>
        <v>2.1895679252627483E-2</v>
      </c>
      <c r="AN10" s="5">
        <f>Sheet1!K10/Sheet1!K$31</f>
        <v>7.7455697688064784E-3</v>
      </c>
      <c r="AO10" s="5">
        <f>Sheet1!L10/Sheet1!L$31</f>
        <v>1.3894642914050799E-2</v>
      </c>
      <c r="AP10" s="5">
        <f>Sheet1!M10/Sheet1!M$31</f>
        <v>8.21917808219178E-3</v>
      </c>
      <c r="AQ10" s="5">
        <f>Sheet1!N10/Sheet1!N$31</f>
        <v>1.5841245820010251E-2</v>
      </c>
      <c r="AR10" s="5">
        <f>Sheet1!O10/Sheet1!O$31</f>
        <v>1.3523266856600189E-2</v>
      </c>
      <c r="AS10" s="5">
        <f>Sheet1!P10/Sheet1!P$31</f>
        <v>2.4677835051546391E-2</v>
      </c>
      <c r="AT10" s="5">
        <f>Sheet1!Q10/Sheet1!Q$31</f>
        <v>1.0875285037712682E-2</v>
      </c>
      <c r="AU10" s="5">
        <f>Sheet1!R10/Sheet1!R$31</f>
        <v>3.5799522673031028E-3</v>
      </c>
      <c r="AV10" s="5">
        <f>Sheet1!S10/Sheet1!S$31</f>
        <v>5.2216929278123851E-3</v>
      </c>
      <c r="AW10" s="5">
        <f>Sheet1!T10/Sheet1!T$31</f>
        <v>1.3964124383797866E-2</v>
      </c>
      <c r="AX10" s="5">
        <f>Sheet1!U10/Sheet1!U$31</f>
        <v>9.651040003929176E-3</v>
      </c>
      <c r="AY10" s="5">
        <f>Sheet1!V10/Sheet1!V$31</f>
        <v>1.9700332963374027E-2</v>
      </c>
      <c r="AZ10" s="5">
        <f>Sheet1!W10/Sheet1!W$31</f>
        <v>5.4240631163708086E-3</v>
      </c>
      <c r="BA10" s="5">
        <f>Sheet1!X10/Sheet1!X$31</f>
        <v>4.9937578027465668E-3</v>
      </c>
      <c r="BB10" s="5">
        <f>Sheet1!Y10/Sheet1!Y$31</f>
        <v>1.6372795969773299E-2</v>
      </c>
      <c r="BC10" s="5">
        <f>Sheet1!Z10/Sheet1!Z$31</f>
        <v>1.6675550140866521E-2</v>
      </c>
      <c r="BD10" s="5">
        <f>Sheet1!AA10/Sheet1!AA$31</f>
        <v>2.1032951624211263E-3</v>
      </c>
      <c r="BE10" s="5">
        <f>Sheet1!AB10/Sheet1!AB$31</f>
        <v>1.3094077179759826E-2</v>
      </c>
      <c r="BH10" t="str">
        <f t="shared" si="0"/>
        <v>A</v>
      </c>
      <c r="BI10" t="str">
        <f t="shared" si="1"/>
        <v>S</v>
      </c>
      <c r="BJ10" t="str">
        <f t="shared" si="2"/>
        <v>M</v>
      </c>
      <c r="BK10" t="str">
        <f t="shared" si="3"/>
        <v>I</v>
      </c>
      <c r="BL10" t="str">
        <f t="shared" si="4"/>
        <v>K</v>
      </c>
    </row>
    <row r="11" spans="1:64" x14ac:dyDescent="0.45">
      <c r="A11" t="s">
        <v>7</v>
      </c>
      <c r="B11" s="5">
        <f>Sheet1!B11/Sheet1!$AB11</f>
        <v>2.1188153108942901E-2</v>
      </c>
      <c r="C11" s="5">
        <f>Sheet1!C11/Sheet1!$AB11</f>
        <v>1.466428035332833E-2</v>
      </c>
      <c r="D11" s="5">
        <f>Sheet1!D11/Sheet1!$AB11</f>
        <v>0.15588014548813578</v>
      </c>
      <c r="E11" s="5">
        <f>Sheet1!E11/Sheet1!$AB11</f>
        <v>1.6569482131516655E-2</v>
      </c>
      <c r="F11" s="5">
        <f>Sheet1!F11/Sheet1!$AB11</f>
        <v>8.6022746954563818E-3</v>
      </c>
      <c r="G11" s="5">
        <f>Sheet1!G11/Sheet1!$AB11</f>
        <v>6.1774724323076036E-3</v>
      </c>
      <c r="H11" s="5">
        <f>Sheet1!H11/Sheet1!$AB11</f>
        <v>1.6396281969863171E-2</v>
      </c>
      <c r="I11" s="5">
        <f>Sheet1!I11/Sheet1!$AB11</f>
        <v>7.216673402228509E-3</v>
      </c>
      <c r="J11" s="5">
        <f>Sheet1!J11/Sheet1!$AB11</f>
        <v>1.8186016973615843E-2</v>
      </c>
      <c r="K11" s="5">
        <f>Sheet1!K11/Sheet1!$AB11</f>
        <v>1.8474683909704984E-2</v>
      </c>
      <c r="L11" s="5">
        <f>Sheet1!L11/Sheet1!$AB11</f>
        <v>3.9200969920905257E-2</v>
      </c>
      <c r="M11" s="5">
        <f>Sheet1!M11/Sheet1!$AB11</f>
        <v>8.4290745338028977E-3</v>
      </c>
      <c r="N11" s="5">
        <f>Sheet1!N11/Sheet1!$AB11</f>
        <v>2.8924426996131864E-2</v>
      </c>
      <c r="O11" s="5">
        <f>Sheet1!O11/Sheet1!$AB11</f>
        <v>1.6511748744298827E-2</v>
      </c>
      <c r="P11" s="5">
        <f>Sheet1!P11/Sheet1!$AB11</f>
        <v>3.5390566364528607E-2</v>
      </c>
      <c r="Q11" s="5">
        <f>Sheet1!Q11/Sheet1!$AB11</f>
        <v>3.6314300560013855E-2</v>
      </c>
      <c r="R11" s="5">
        <f>Sheet1!R11/Sheet1!$AB11</f>
        <v>6.3506725939610877E-4</v>
      </c>
      <c r="S11" s="5">
        <f>Sheet1!S11/Sheet1!$AB11</f>
        <v>1.7955083424744531E-2</v>
      </c>
      <c r="T11" s="5">
        <f>Sheet1!T11/Sheet1!$AB11</f>
        <v>0.27371398879972286</v>
      </c>
      <c r="U11" s="5">
        <f>Sheet1!U11/Sheet1!$AB11</f>
        <v>0.20039258703308124</v>
      </c>
      <c r="V11" s="5">
        <f>Sheet1!V11/Sheet1!$AB11</f>
        <v>4.0990704924657928E-3</v>
      </c>
      <c r="W11" s="5">
        <f>Sheet1!W11/Sheet1!$AB11</f>
        <v>1.0969343571387332E-3</v>
      </c>
      <c r="X11" s="5">
        <f>Sheet1!X11/Sheet1!$AB11</f>
        <v>3.6545234108885168E-2</v>
      </c>
      <c r="Y11" s="5">
        <f>Sheet1!Y11/Sheet1!$AB11</f>
        <v>2.8866693608914037E-4</v>
      </c>
      <c r="Z11" s="5">
        <f>Sheet1!Z11/Sheet1!$AB11</f>
        <v>1.5299347612724438E-2</v>
      </c>
      <c r="AA11" s="5">
        <f>Sheet1!AA11/Sheet1!$AB11</f>
        <v>1.8474683909704983E-3</v>
      </c>
      <c r="AB11" s="5">
        <f>Sheet1!AB11/Sheet1!$AB11</f>
        <v>1</v>
      </c>
      <c r="AE11" s="5">
        <f>Sheet1!B11/Sheet1!B$31</f>
        <v>8.2763908621428413E-3</v>
      </c>
      <c r="AF11" s="5">
        <f>Sheet1!C11/Sheet1!C$31</f>
        <v>1.0955831608005522E-2</v>
      </c>
      <c r="AG11" s="5">
        <f>Sheet1!D11/Sheet1!D$31</f>
        <v>9.9319477653117522E-2</v>
      </c>
      <c r="AH11" s="5">
        <f>Sheet1!E11/Sheet1!E$31</f>
        <v>1.8273271361263211E-2</v>
      </c>
      <c r="AI11" s="5">
        <f>Sheet1!F11/Sheet1!F$31</f>
        <v>8.3272788241211641E-3</v>
      </c>
      <c r="AJ11" s="5">
        <f>Sheet1!G11/Sheet1!G$31</f>
        <v>4.9737368103007487E-3</v>
      </c>
      <c r="AK11" s="5">
        <f>Sheet1!H11/Sheet1!H$31</f>
        <v>1.2871062769091321E-2</v>
      </c>
      <c r="AL11" s="5">
        <f>Sheet1!I11/Sheet1!I$31</f>
        <v>5.7223951657205639E-3</v>
      </c>
      <c r="AM11" s="5">
        <f>Sheet1!J11/Sheet1!J$31</f>
        <v>1.5326975476839238E-2</v>
      </c>
      <c r="AN11" s="5">
        <f>Sheet1!K11/Sheet1!K$31</f>
        <v>1.877713883347025E-2</v>
      </c>
      <c r="AO11" s="5">
        <f>Sheet1!L11/Sheet1!L$31</f>
        <v>2.1638675547340579E-2</v>
      </c>
      <c r="AP11" s="5">
        <f>Sheet1!M11/Sheet1!M$31</f>
        <v>7.0175438596491229E-3</v>
      </c>
      <c r="AQ11" s="5">
        <f>Sheet1!N11/Sheet1!N$31</f>
        <v>1.2228758329468622E-2</v>
      </c>
      <c r="AR11" s="5">
        <f>Sheet1!O11/Sheet1!O$31</f>
        <v>1.0864197530864197E-2</v>
      </c>
      <c r="AS11" s="5">
        <f>Sheet1!P11/Sheet1!P$31</f>
        <v>3.949742268041237E-2</v>
      </c>
      <c r="AT11" s="5">
        <f>Sheet1!Q11/Sheet1!Q$31</f>
        <v>3.6777173595275679E-2</v>
      </c>
      <c r="AU11" s="5">
        <f>Sheet1!R11/Sheet1!R$31</f>
        <v>6.5632458233890216E-3</v>
      </c>
      <c r="AV11" s="5">
        <f>Sheet1!S11/Sheet1!S$31</f>
        <v>1.4245144741663614E-2</v>
      </c>
      <c r="AW11" s="5">
        <f>Sheet1!T11/Sheet1!T$31</f>
        <v>8.8864313696088174E-2</v>
      </c>
      <c r="AX11" s="5">
        <f>Sheet1!U11/Sheet1!U$31</f>
        <v>8.5238574691191282E-2</v>
      </c>
      <c r="AY11" s="5">
        <f>Sheet1!V11/Sheet1!V$31</f>
        <v>9.8501664816870137E-3</v>
      </c>
      <c r="AZ11" s="5">
        <f>Sheet1!W11/Sheet1!W$31</f>
        <v>3.1229454306377384E-3</v>
      </c>
      <c r="BA11" s="5">
        <f>Sheet1!X11/Sheet1!X$31</f>
        <v>5.2684144818976278E-2</v>
      </c>
      <c r="BB11" s="5">
        <f>Sheet1!Y11/Sheet1!Y$31</f>
        <v>6.2972292191435771E-3</v>
      </c>
      <c r="BC11" s="5">
        <f>Sheet1!Z11/Sheet1!Z$31</f>
        <v>2.0178177111094191E-2</v>
      </c>
      <c r="BD11" s="5">
        <f>Sheet1!AA11/Sheet1!AA$31</f>
        <v>7.478382799719561E-3</v>
      </c>
      <c r="BE11" s="5">
        <f>Sheet1!AB11/Sheet1!AB$31</f>
        <v>3.1809608812148657E-2</v>
      </c>
      <c r="BH11" t="str">
        <f t="shared" si="0"/>
        <v>S</v>
      </c>
      <c r="BI11" t="str">
        <f t="shared" si="1"/>
        <v>T</v>
      </c>
      <c r="BJ11" t="str">
        <f t="shared" si="2"/>
        <v>C</v>
      </c>
      <c r="BK11" t="str">
        <f t="shared" si="3"/>
        <v>K</v>
      </c>
      <c r="BL11" t="str">
        <f t="shared" si="4"/>
        <v>W</v>
      </c>
    </row>
    <row r="12" spans="1:64" x14ac:dyDescent="0.45">
      <c r="A12" t="s">
        <v>8</v>
      </c>
      <c r="B12" s="5">
        <f>Sheet1!B12/Sheet1!$AB12</f>
        <v>6.311130539314791E-2</v>
      </c>
      <c r="C12" s="5">
        <f>Sheet1!C12/Sheet1!$AB12</f>
        <v>4.5115931734149316E-2</v>
      </c>
      <c r="D12" s="5">
        <f>Sheet1!D12/Sheet1!$AB12</f>
        <v>2.1528878203376865E-2</v>
      </c>
      <c r="E12" s="5">
        <f>Sheet1!E12/Sheet1!$AB12</f>
        <v>3.3331511939238292E-2</v>
      </c>
      <c r="F12" s="5">
        <f>Sheet1!F12/Sheet1!$AB12</f>
        <v>1.4316157587017103E-2</v>
      </c>
      <c r="G12" s="5">
        <f>Sheet1!G12/Sheet1!$AB12</f>
        <v>5.4350399796003861E-2</v>
      </c>
      <c r="H12" s="5">
        <f>Sheet1!H12/Sheet1!$AB12</f>
        <v>2.3623481412673258E-2</v>
      </c>
      <c r="I12" s="5">
        <f>Sheet1!I12/Sheet1!$AB12</f>
        <v>6.4058430322568888E-2</v>
      </c>
      <c r="J12" s="5">
        <f>Sheet1!J12/Sheet1!$AB12</f>
        <v>5.0634755842121557E-3</v>
      </c>
      <c r="K12" s="5">
        <f>Sheet1!K12/Sheet1!$AB12</f>
        <v>2.1164599384368796E-2</v>
      </c>
      <c r="L12" s="5">
        <f>Sheet1!L12/Sheet1!$AB12</f>
        <v>6.4258783673023331E-2</v>
      </c>
      <c r="M12" s="5">
        <f>Sheet1!M12/Sheet1!$AB12</f>
        <v>0.12873613463745151</v>
      </c>
      <c r="N12" s="5">
        <f>Sheet1!N12/Sheet1!$AB12</f>
        <v>0.1154581716846074</v>
      </c>
      <c r="O12" s="5">
        <f>Sheet1!O12/Sheet1!$AB12</f>
        <v>4.4842722619893263E-2</v>
      </c>
      <c r="P12" s="5">
        <f>Sheet1!P12/Sheet1!$AB12</f>
        <v>3.5699324262790742E-3</v>
      </c>
      <c r="Q12" s="5">
        <f>Sheet1!Q12/Sheet1!$AB12</f>
        <v>2.4934885161102309E-2</v>
      </c>
      <c r="R12" s="5">
        <f>Sheet1!R12/Sheet1!$AB12</f>
        <v>6.7391581516492729E-4</v>
      </c>
      <c r="S12" s="5">
        <f>Sheet1!S12/Sheet1!$AB12</f>
        <v>6.7519079103145543E-2</v>
      </c>
      <c r="T12" s="5">
        <f>Sheet1!T12/Sheet1!$AB12</f>
        <v>5.014297943646067E-2</v>
      </c>
      <c r="U12" s="5">
        <f>Sheet1!U12/Sheet1!$AB12</f>
        <v>3.0963699615685847E-2</v>
      </c>
      <c r="V12" s="5">
        <f>Sheet1!V12/Sheet1!$AB12</f>
        <v>2.9870863158661639E-3</v>
      </c>
      <c r="W12" s="5">
        <f>Sheet1!W12/Sheet1!$AB12</f>
        <v>4.3677030399067444E-2</v>
      </c>
      <c r="X12" s="5">
        <f>Sheet1!X12/Sheet1!$AB12</f>
        <v>6.3220589038850333E-2</v>
      </c>
      <c r="Y12" s="5">
        <f>Sheet1!Y12/Sheet1!$AB12</f>
        <v>1.8213940950403439E-3</v>
      </c>
      <c r="Z12" s="5">
        <f>Sheet1!Z12/Sheet1!$AB12</f>
        <v>2.3860262645028505E-3</v>
      </c>
      <c r="AA12" s="5">
        <f>Sheet1!AA12/Sheet1!$AB12</f>
        <v>9.1433983571025269E-3</v>
      </c>
      <c r="AB12" s="5">
        <f>Sheet1!AB12/Sheet1!$AB12</f>
        <v>1</v>
      </c>
      <c r="AE12" s="5">
        <f>Sheet1!B12/Sheet1!B$31</f>
        <v>7.81408565049726E-2</v>
      </c>
      <c r="AF12" s="5">
        <f>Sheet1!C12/Sheet1!C$31</f>
        <v>0.10684092477570739</v>
      </c>
      <c r="AG12" s="5">
        <f>Sheet1!D12/Sheet1!D$31</f>
        <v>4.347986021703145E-2</v>
      </c>
      <c r="AH12" s="5">
        <f>Sheet1!E12/Sheet1!E$31</f>
        <v>0.11651598115369922</v>
      </c>
      <c r="AI12" s="5">
        <f>Sheet1!F12/Sheet1!F$31</f>
        <v>4.3927792991672723E-2</v>
      </c>
      <c r="AJ12" s="5">
        <f>Sheet1!G12/Sheet1!G$31</f>
        <v>0.1387068284293218</v>
      </c>
      <c r="AK12" s="5">
        <f>Sheet1!H12/Sheet1!H$31</f>
        <v>5.8780874688420574E-2</v>
      </c>
      <c r="AL12" s="5">
        <f>Sheet1!I12/Sheet1!I$31</f>
        <v>0.16100531038271379</v>
      </c>
      <c r="AM12" s="5">
        <f>Sheet1!J12/Sheet1!J$31</f>
        <v>1.3526664071623199E-2</v>
      </c>
      <c r="AN12" s="5">
        <f>Sheet1!K12/Sheet1!K$31</f>
        <v>6.8184485389038846E-2</v>
      </c>
      <c r="AO12" s="5">
        <f>Sheet1!L12/Sheet1!L$31</f>
        <v>0.1124318811944294</v>
      </c>
      <c r="AP12" s="5">
        <f>Sheet1!M12/Sheet1!M$31</f>
        <v>0.33972602739726027</v>
      </c>
      <c r="AQ12" s="5">
        <f>Sheet1!N12/Sheet1!N$31</f>
        <v>0.15472674461177963</v>
      </c>
      <c r="AR12" s="5">
        <f>Sheet1!O12/Sheet1!O$31</f>
        <v>9.3523266856600187E-2</v>
      </c>
      <c r="AS12" s="5">
        <f>Sheet1!P12/Sheet1!P$31</f>
        <v>1.2628865979381444E-2</v>
      </c>
      <c r="AT12" s="5">
        <f>Sheet1!Q12/Sheet1!Q$31</f>
        <v>8.004443664854119E-2</v>
      </c>
      <c r="AU12" s="5">
        <f>Sheet1!R12/Sheet1!R$31</f>
        <v>2.20763723150358E-2</v>
      </c>
      <c r="AV12" s="5">
        <f>Sheet1!S12/Sheet1!S$31</f>
        <v>0.16979662880175889</v>
      </c>
      <c r="AW12" s="5">
        <f>Sheet1!T12/Sheet1!T$31</f>
        <v>5.1601656951134937E-2</v>
      </c>
      <c r="AX12" s="5">
        <f>Sheet1!U12/Sheet1!U$31</f>
        <v>4.1747501289261066E-2</v>
      </c>
      <c r="AY12" s="5">
        <f>Sheet1!V12/Sheet1!V$31</f>
        <v>2.2752497225305215E-2</v>
      </c>
      <c r="AZ12" s="5">
        <f>Sheet1!W12/Sheet1!W$31</f>
        <v>0.39414858645627876</v>
      </c>
      <c r="BA12" s="5">
        <f>Sheet1!X12/Sheet1!X$31</f>
        <v>0.28888888888888886</v>
      </c>
      <c r="BB12" s="5">
        <f>Sheet1!Y12/Sheet1!Y$31</f>
        <v>0.12594458438287154</v>
      </c>
      <c r="BC12" s="5">
        <f>Sheet1!Z12/Sheet1!Z$31</f>
        <v>9.9748724586918441E-3</v>
      </c>
      <c r="BD12" s="5">
        <f>Sheet1!AA12/Sheet1!AA$31</f>
        <v>0.11731713017060061</v>
      </c>
      <c r="BE12" s="5">
        <f>Sheet1!AB12/Sheet1!AB$31</f>
        <v>0.10082806723707625</v>
      </c>
      <c r="BH12" t="str">
        <f t="shared" si="0"/>
        <v>L</v>
      </c>
      <c r="BI12" t="str">
        <f t="shared" si="1"/>
        <v>M</v>
      </c>
      <c r="BJ12" t="str">
        <f t="shared" si="2"/>
        <v>R</v>
      </c>
      <c r="BK12" t="str">
        <f t="shared" si="3"/>
        <v>K</v>
      </c>
      <c r="BL12" t="str">
        <f t="shared" si="4"/>
        <v>H</v>
      </c>
    </row>
    <row r="13" spans="1:64" x14ac:dyDescent="0.45">
      <c r="A13" t="s">
        <v>9</v>
      </c>
      <c r="B13" s="5">
        <f>Sheet1!B13/Sheet1!$AB13</f>
        <v>9.6839959225280325E-2</v>
      </c>
      <c r="C13" s="5">
        <f>Sheet1!C13/Sheet1!$AB13</f>
        <v>3.2619775739041797E-2</v>
      </c>
      <c r="D13" s="5">
        <f>Sheet1!D13/Sheet1!$AB13</f>
        <v>5.4536187563710502E-2</v>
      </c>
      <c r="E13" s="5">
        <f>Sheet1!E13/Sheet1!$AB13</f>
        <v>1.7838939857288481E-2</v>
      </c>
      <c r="F13" s="5">
        <f>Sheet1!F13/Sheet1!$AB13</f>
        <v>2.1406727828746176E-2</v>
      </c>
      <c r="G13" s="5">
        <f>Sheet1!G13/Sheet1!$AB13</f>
        <v>5.1478083588175329E-2</v>
      </c>
      <c r="H13" s="5">
        <f>Sheet1!H13/Sheet1!$AB13</f>
        <v>2.1661569826707441E-2</v>
      </c>
      <c r="I13" s="5">
        <f>Sheet1!I13/Sheet1!$AB13</f>
        <v>2.471967380224261E-2</v>
      </c>
      <c r="J13" s="5">
        <f>Sheet1!J13/Sheet1!$AB13</f>
        <v>3.1600407747196739E-2</v>
      </c>
      <c r="K13" s="5">
        <f>Sheet1!K13/Sheet1!$AB13</f>
        <v>4.5107033639143729E-2</v>
      </c>
      <c r="L13" s="5">
        <f>Sheet1!L13/Sheet1!$AB13</f>
        <v>9.4036697247706427E-2</v>
      </c>
      <c r="M13" s="5">
        <f>Sheet1!M13/Sheet1!$AB13</f>
        <v>1.834862385321101E-2</v>
      </c>
      <c r="N13" s="5">
        <f>Sheet1!N13/Sheet1!$AB13</f>
        <v>0.1488277268093782</v>
      </c>
      <c r="O13" s="5">
        <f>Sheet1!O13/Sheet1!$AB13</f>
        <v>4.5616717635066258E-2</v>
      </c>
      <c r="P13" s="5">
        <f>Sheet1!P13/Sheet1!$AB13</f>
        <v>2.6503567787971458E-2</v>
      </c>
      <c r="Q13" s="5">
        <f>Sheet1!Q13/Sheet1!$AB13</f>
        <v>2.2680937818552498E-2</v>
      </c>
      <c r="R13" s="5">
        <f>Sheet1!R13/Sheet1!$AB13</f>
        <v>1.5290519877675841E-3</v>
      </c>
      <c r="S13" s="5">
        <f>Sheet1!S13/Sheet1!$AB13</f>
        <v>3.1855249745158E-2</v>
      </c>
      <c r="T13" s="5">
        <f>Sheet1!T13/Sheet1!$AB13</f>
        <v>8.2568807339449546E-2</v>
      </c>
      <c r="U13" s="5">
        <f>Sheet1!U13/Sheet1!$AB13</f>
        <v>5.9378185524974515E-2</v>
      </c>
      <c r="V13" s="5">
        <f>Sheet1!V13/Sheet1!$AB13</f>
        <v>1.4525993883792049E-2</v>
      </c>
      <c r="W13" s="5">
        <f>Sheet1!W13/Sheet1!$AB13</f>
        <v>7.1355759429153924E-3</v>
      </c>
      <c r="X13" s="5">
        <f>Sheet1!X13/Sheet1!$AB13</f>
        <v>1.2487257900101937E-2</v>
      </c>
      <c r="Y13" s="5">
        <f>Sheet1!Y13/Sheet1!$AB13</f>
        <v>1.0193679918450561E-3</v>
      </c>
      <c r="Z13" s="5">
        <f>Sheet1!Z13/Sheet1!$AB13</f>
        <v>3.3893985728848115E-2</v>
      </c>
      <c r="AA13" s="5">
        <f>Sheet1!AA13/Sheet1!$AB13</f>
        <v>1.7838939857288481E-3</v>
      </c>
      <c r="AB13" s="5">
        <f>Sheet1!AB13/Sheet1!$AB13</f>
        <v>1</v>
      </c>
      <c r="AE13" s="5">
        <f>Sheet1!B13/Sheet1!B$31</f>
        <v>8.5695600207473556E-3</v>
      </c>
      <c r="AF13" s="5">
        <f>Sheet1!C13/Sheet1!C$31</f>
        <v>5.521048999309869E-3</v>
      </c>
      <c r="AG13" s="5">
        <f>Sheet1!D13/Sheet1!D$31</f>
        <v>7.8719882288026486E-3</v>
      </c>
      <c r="AH13" s="5">
        <f>Sheet1!E13/Sheet1!E$31</f>
        <v>4.4568954539666366E-3</v>
      </c>
      <c r="AI13" s="5">
        <f>Sheet1!F13/Sheet1!F$31</f>
        <v>4.6945732968199858E-3</v>
      </c>
      <c r="AJ13" s="5">
        <f>Sheet1!G13/Sheet1!G$31</f>
        <v>9.3896713615023476E-3</v>
      </c>
      <c r="AK13" s="5">
        <f>Sheet1!H13/Sheet1!H$31</f>
        <v>3.8522547020167688E-3</v>
      </c>
      <c r="AL13" s="5">
        <f>Sheet1!I13/Sheet1!I$31</f>
        <v>4.4405786485991576E-3</v>
      </c>
      <c r="AM13" s="5">
        <f>Sheet1!J13/Sheet1!J$31</f>
        <v>6.0334760607240173E-3</v>
      </c>
      <c r="AN13" s="5">
        <f>Sheet1!K13/Sheet1!K$31</f>
        <v>1.0386104917263233E-2</v>
      </c>
      <c r="AO13" s="5">
        <f>Sheet1!L13/Sheet1!L$31</f>
        <v>1.1759456961662258E-2</v>
      </c>
      <c r="AP13" s="5">
        <f>Sheet1!M13/Sheet1!M$31</f>
        <v>3.4607065609228551E-3</v>
      </c>
      <c r="AQ13" s="5">
        <f>Sheet1!N13/Sheet1!N$31</f>
        <v>1.4254680368083184E-2</v>
      </c>
      <c r="AR13" s="5">
        <f>Sheet1!O13/Sheet1!O$31</f>
        <v>6.7996201329534661E-3</v>
      </c>
      <c r="AS13" s="5">
        <f>Sheet1!P13/Sheet1!P$31</f>
        <v>6.7010309278350512E-3</v>
      </c>
      <c r="AT13" s="5">
        <f>Sheet1!Q13/Sheet1!Q$31</f>
        <v>5.2037654212711221E-3</v>
      </c>
      <c r="AU13" s="5">
        <f>Sheet1!R13/Sheet1!R$31</f>
        <v>3.5799522673031028E-3</v>
      </c>
      <c r="AV13" s="5">
        <f>Sheet1!S13/Sheet1!S$31</f>
        <v>5.7255404910223524E-3</v>
      </c>
      <c r="AW13" s="5">
        <f>Sheet1!T13/Sheet1!T$31</f>
        <v>6.0729883226181324E-3</v>
      </c>
      <c r="AX13" s="5">
        <f>Sheet1!U13/Sheet1!U$31</f>
        <v>5.7218634119987231E-3</v>
      </c>
      <c r="AY13" s="5">
        <f>Sheet1!V13/Sheet1!V$31</f>
        <v>7.907880133185349E-3</v>
      </c>
      <c r="AZ13" s="5">
        <f>Sheet1!W13/Sheet1!W$31</f>
        <v>4.6022353714661405E-3</v>
      </c>
      <c r="BA13" s="5">
        <f>Sheet1!X13/Sheet1!X$31</f>
        <v>4.0782355389096959E-3</v>
      </c>
      <c r="BB13" s="5">
        <f>Sheet1!Y13/Sheet1!Y$31</f>
        <v>5.0377833753148613E-3</v>
      </c>
      <c r="BC13" s="5">
        <f>Sheet1!Z13/Sheet1!Z$31</f>
        <v>1.0127160587832178E-2</v>
      </c>
      <c r="BD13" s="5">
        <f>Sheet1!AA13/Sheet1!AA$31</f>
        <v>1.635896237438654E-3</v>
      </c>
      <c r="BE13" s="5">
        <f>Sheet1!AB13/Sheet1!AB$31</f>
        <v>7.2063336400249025E-3</v>
      </c>
      <c r="BH13" t="str">
        <f t="shared" si="0"/>
        <v>M</v>
      </c>
      <c r="BI13" t="str">
        <f t="shared" si="1"/>
        <v>A</v>
      </c>
      <c r="BJ13" t="str">
        <f t="shared" si="2"/>
        <v>K</v>
      </c>
      <c r="BK13" t="str">
        <f t="shared" si="3"/>
        <v>S</v>
      </c>
      <c r="BL13" t="str">
        <f t="shared" si="4"/>
        <v>T</v>
      </c>
    </row>
    <row r="14" spans="1:64" x14ac:dyDescent="0.45">
      <c r="A14" t="s">
        <v>10</v>
      </c>
      <c r="B14" s="5">
        <f>Sheet1!B14/Sheet1!$AB14</f>
        <v>9.9088445429908842E-2</v>
      </c>
      <c r="C14" s="5">
        <f>Sheet1!C14/Sheet1!$AB14</f>
        <v>6.0606060606060606E-3</v>
      </c>
      <c r="D14" s="5">
        <f>Sheet1!D14/Sheet1!$AB14</f>
        <v>1.4239960581423997E-2</v>
      </c>
      <c r="E14" s="5">
        <f>Sheet1!E14/Sheet1!$AB14</f>
        <v>1.3106676521310668E-2</v>
      </c>
      <c r="F14" s="5">
        <f>Sheet1!F14/Sheet1!$AB14</f>
        <v>1.345158906134516E-2</v>
      </c>
      <c r="G14" s="5">
        <f>Sheet1!G14/Sheet1!$AB14</f>
        <v>2.3454052722345405E-2</v>
      </c>
      <c r="H14" s="5">
        <f>Sheet1!H14/Sheet1!$AB14</f>
        <v>1.1677753141167776E-2</v>
      </c>
      <c r="I14" s="5">
        <f>Sheet1!I14/Sheet1!$AB14</f>
        <v>3.6708548903670854E-2</v>
      </c>
      <c r="J14" s="5">
        <f>Sheet1!J14/Sheet1!$AB14</f>
        <v>4.4937176644493718E-2</v>
      </c>
      <c r="K14" s="5">
        <f>Sheet1!K14/Sheet1!$AB14</f>
        <v>2.5326435082532645E-2</v>
      </c>
      <c r="L14" s="5">
        <f>Sheet1!L14/Sheet1!$AB14</f>
        <v>4.1832963784183295E-2</v>
      </c>
      <c r="M14" s="5">
        <f>Sheet1!M14/Sheet1!$AB14</f>
        <v>4.2374969204237497E-3</v>
      </c>
      <c r="N14" s="5">
        <f>Sheet1!N14/Sheet1!$AB14</f>
        <v>0.11387041143138704</v>
      </c>
      <c r="O14" s="5">
        <f>Sheet1!O14/Sheet1!$AB14</f>
        <v>6.6026114806602615E-2</v>
      </c>
      <c r="P14" s="5">
        <f>Sheet1!P14/Sheet1!$AB14</f>
        <v>5.4397634885439763E-2</v>
      </c>
      <c r="Q14" s="5">
        <f>Sheet1!Q14/Sheet1!$AB14</f>
        <v>5.2229613205222961E-3</v>
      </c>
      <c r="R14" s="5">
        <f>Sheet1!R14/Sheet1!$AB14</f>
        <v>3.4491254003449125E-4</v>
      </c>
      <c r="S14" s="5">
        <f>Sheet1!S14/Sheet1!$AB14</f>
        <v>1.8231091401823111E-2</v>
      </c>
      <c r="T14" s="5">
        <f>Sheet1!T14/Sheet1!$AB14</f>
        <v>0.20625769894062576</v>
      </c>
      <c r="U14" s="5">
        <f>Sheet1!U14/Sheet1!$AB14</f>
        <v>0.12998275437299828</v>
      </c>
      <c r="V14" s="5">
        <f>Sheet1!V14/Sheet1!$AB14</f>
        <v>1.325449618132545E-2</v>
      </c>
      <c r="W14" s="5">
        <f>Sheet1!W14/Sheet1!$AB14</f>
        <v>1.1332840601133284E-3</v>
      </c>
      <c r="X14" s="5">
        <f>Sheet1!X14/Sheet1!$AB14</f>
        <v>3.9911308203991131E-3</v>
      </c>
      <c r="Y14" s="5">
        <f>Sheet1!Y14/Sheet1!$AB14</f>
        <v>2.4636610002463661E-4</v>
      </c>
      <c r="Z14" s="5">
        <f>Sheet1!Z14/Sheet1!$AB14</f>
        <v>5.2131066765213105E-2</v>
      </c>
      <c r="AA14" s="5">
        <f>Sheet1!AA14/Sheet1!$AB14</f>
        <v>7.8837152007883715E-4</v>
      </c>
      <c r="AB14" s="5">
        <f>Sheet1!AB14/Sheet1!$AB14</f>
        <v>1</v>
      </c>
      <c r="AE14" s="5">
        <f>Sheet1!B14/Sheet1!B$31</f>
        <v>4.5351013688744557E-2</v>
      </c>
      <c r="AF14" s="5">
        <f>Sheet1!C14/Sheet1!C$31</f>
        <v>5.305383022774327E-3</v>
      </c>
      <c r="AG14" s="5">
        <f>Sheet1!D14/Sheet1!D$31</f>
        <v>1.0630862608055913E-2</v>
      </c>
      <c r="AH14" s="5">
        <f>Sheet1!E14/Sheet1!E$31</f>
        <v>1.6936202725073221E-2</v>
      </c>
      <c r="AI14" s="5">
        <f>Sheet1!F14/Sheet1!F$31</f>
        <v>1.5257363214664952E-2</v>
      </c>
      <c r="AJ14" s="5">
        <f>Sheet1!G14/Sheet1!G$31</f>
        <v>2.212615627759959E-2</v>
      </c>
      <c r="AK14" s="5">
        <f>Sheet1!H14/Sheet1!H$31</f>
        <v>1.0740992522093814E-2</v>
      </c>
      <c r="AL14" s="5">
        <f>Sheet1!I14/Sheet1!I$31</f>
        <v>3.4105475187694564E-2</v>
      </c>
      <c r="AM14" s="5">
        <f>Sheet1!J14/Sheet1!J$31</f>
        <v>4.4375243285325029E-2</v>
      </c>
      <c r="AN14" s="5">
        <f>Sheet1!K14/Sheet1!K$31</f>
        <v>3.016077925126159E-2</v>
      </c>
      <c r="AO14" s="5">
        <f>Sheet1!L14/Sheet1!L$31</f>
        <v>2.7056311545938367E-2</v>
      </c>
      <c r="AP14" s="5">
        <f>Sheet1!M14/Sheet1!M$31</f>
        <v>4.1336217255467439E-3</v>
      </c>
      <c r="AQ14" s="5">
        <f>Sheet1!N14/Sheet1!N$31</f>
        <v>5.6408503990822326E-2</v>
      </c>
      <c r="AR14" s="5">
        <f>Sheet1!O14/Sheet1!O$31</f>
        <v>5.0902184235517567E-2</v>
      </c>
      <c r="AS14" s="5">
        <f>Sheet1!P14/Sheet1!P$31</f>
        <v>7.1134020618556698E-2</v>
      </c>
      <c r="AT14" s="5">
        <f>Sheet1!Q14/Sheet1!Q$31</f>
        <v>6.1977430860083024E-3</v>
      </c>
      <c r="AU14" s="5">
        <f>Sheet1!R14/Sheet1!R$31</f>
        <v>4.1766109785202864E-3</v>
      </c>
      <c r="AV14" s="5">
        <f>Sheet1!S14/Sheet1!S$31</f>
        <v>1.6947599853426164E-2</v>
      </c>
      <c r="AW14" s="5">
        <f>Sheet1!T14/Sheet1!T$31</f>
        <v>7.846150962493674E-2</v>
      </c>
      <c r="AX14" s="5">
        <f>Sheet1!U14/Sheet1!U$31</f>
        <v>6.4782299059453347E-2</v>
      </c>
      <c r="AY14" s="5">
        <f>Sheet1!V14/Sheet1!V$31</f>
        <v>3.7319644839067703E-2</v>
      </c>
      <c r="AZ14" s="5">
        <f>Sheet1!W14/Sheet1!W$31</f>
        <v>3.7804076265614728E-3</v>
      </c>
      <c r="BA14" s="5">
        <f>Sheet1!X14/Sheet1!X$31</f>
        <v>6.7415730337078653E-3</v>
      </c>
      <c r="BB14" s="5">
        <f>Sheet1!Y14/Sheet1!Y$31</f>
        <v>6.2972292191435771E-3</v>
      </c>
      <c r="BC14" s="5">
        <f>Sheet1!Z14/Sheet1!Z$31</f>
        <v>8.0560420315236428E-2</v>
      </c>
      <c r="BD14" s="5">
        <f>Sheet1!AA14/Sheet1!AA$31</f>
        <v>3.7391913998597805E-3</v>
      </c>
      <c r="BE14" s="5">
        <f>Sheet1!AB14/Sheet1!AB$31</f>
        <v>3.7271289812514118E-2</v>
      </c>
      <c r="BH14" t="str">
        <f t="shared" si="0"/>
        <v>S</v>
      </c>
      <c r="BI14" t="str">
        <f t="shared" si="1"/>
        <v>T</v>
      </c>
      <c r="BJ14" t="str">
        <f t="shared" si="2"/>
        <v>M</v>
      </c>
      <c r="BK14" t="str">
        <f t="shared" si="3"/>
        <v>A</v>
      </c>
      <c r="BL14" t="str">
        <f t="shared" si="4"/>
        <v>N</v>
      </c>
    </row>
    <row r="15" spans="1:64" x14ac:dyDescent="0.45">
      <c r="A15" t="s">
        <v>11</v>
      </c>
      <c r="B15" s="5">
        <f>Sheet1!B15/Sheet1!$AB15</f>
        <v>0.18154259019978133</v>
      </c>
      <c r="C15" s="5">
        <f>Sheet1!C15/Sheet1!$AB15</f>
        <v>0.13537421727462479</v>
      </c>
      <c r="D15" s="5">
        <f>Sheet1!D15/Sheet1!$AB15</f>
        <v>0.11375608786402942</v>
      </c>
      <c r="E15" s="5">
        <f>Sheet1!E15/Sheet1!$AB15</f>
        <v>8.8957360103369444E-3</v>
      </c>
      <c r="F15" s="5">
        <f>Sheet1!F15/Sheet1!$AB15</f>
        <v>5.6853195507404829E-2</v>
      </c>
      <c r="G15" s="5">
        <f>Sheet1!G15/Sheet1!$AB15</f>
        <v>9.2386442699532847E-2</v>
      </c>
      <c r="H15" s="5">
        <f>Sheet1!H15/Sheet1!$AB15</f>
        <v>0.1252857568830136</v>
      </c>
      <c r="I15" s="5">
        <f>Sheet1!I15/Sheet1!$AB15</f>
        <v>1.1380578471324917E-2</v>
      </c>
      <c r="J15" s="5">
        <f>Sheet1!J15/Sheet1!$AB15</f>
        <v>2.340721598250671E-2</v>
      </c>
      <c r="K15" s="5">
        <f>Sheet1!K15/Sheet1!$AB15</f>
        <v>9.6411887486333361E-3</v>
      </c>
      <c r="L15" s="5">
        <f>Sheet1!L15/Sheet1!$AB15</f>
        <v>1.4362389424510486E-2</v>
      </c>
      <c r="M15" s="5">
        <f>Sheet1!M15/Sheet1!$AB15</f>
        <v>1.0933306828347082E-2</v>
      </c>
      <c r="N15" s="5">
        <f>Sheet1!N15/Sheet1!$AB15</f>
        <v>9.8896729947321339E-3</v>
      </c>
      <c r="O15" s="5">
        <f>Sheet1!O15/Sheet1!$AB15</f>
        <v>7.3054368353046416E-3</v>
      </c>
      <c r="P15" s="5">
        <f>Sheet1!P15/Sheet1!$AB15</f>
        <v>1.8039956266772687E-2</v>
      </c>
      <c r="Q15" s="5">
        <f>Sheet1!Q15/Sheet1!$AB15</f>
        <v>0.10868700924361395</v>
      </c>
      <c r="R15" s="5">
        <f>Sheet1!R15/Sheet1!$AB15</f>
        <v>2.7333267070867705E-3</v>
      </c>
      <c r="S15" s="5">
        <f>Sheet1!S15/Sheet1!$AB15</f>
        <v>3.5284762946029224E-3</v>
      </c>
      <c r="T15" s="5">
        <f>Sheet1!T15/Sheet1!$AB15</f>
        <v>2.7084782824768911E-2</v>
      </c>
      <c r="U15" s="5">
        <f>Sheet1!U15/Sheet1!$AB15</f>
        <v>1.6549050790179903E-2</v>
      </c>
      <c r="V15" s="5">
        <f>Sheet1!V15/Sheet1!$AB15</f>
        <v>1.3020574495576981E-2</v>
      </c>
      <c r="W15" s="5">
        <f>Sheet1!W15/Sheet1!$AB15</f>
        <v>2.0375708180101382E-3</v>
      </c>
      <c r="X15" s="5">
        <f>Sheet1!X15/Sheet1!$AB15</f>
        <v>2.1866613656694165E-3</v>
      </c>
      <c r="Y15" s="5">
        <f>Sheet1!Y15/Sheet1!$AB15</f>
        <v>1.1927243812742273E-3</v>
      </c>
      <c r="Z15" s="5">
        <f>Sheet1!Z15/Sheet1!$AB15</f>
        <v>3.3296888977238843E-3</v>
      </c>
      <c r="AA15" s="5">
        <f>Sheet1!AA15/Sheet1!$AB15</f>
        <v>5.9636219063711365E-4</v>
      </c>
      <c r="AB15" s="5">
        <f>Sheet1!AB15/Sheet1!$AB15</f>
        <v>1</v>
      </c>
      <c r="AE15" s="5">
        <f>Sheet1!B15/Sheet1!B$31</f>
        <v>8.2380533567868661E-2</v>
      </c>
      <c r="AF15" s="5">
        <f>Sheet1!C15/Sheet1!C$31</f>
        <v>0.11749482401656315</v>
      </c>
      <c r="AG15" s="5">
        <f>Sheet1!D15/Sheet1!D$31</f>
        <v>8.4200846054809639E-2</v>
      </c>
      <c r="AH15" s="5">
        <f>Sheet1!E15/Sheet1!E$31</f>
        <v>1.1396918375143257E-2</v>
      </c>
      <c r="AI15" s="5">
        <f>Sheet1!F15/Sheet1!F$31</f>
        <v>6.3935617280500748E-2</v>
      </c>
      <c r="AJ15" s="5">
        <f>Sheet1!G15/Sheet1!G$31</f>
        <v>8.641286663877655E-2</v>
      </c>
      <c r="AK15" s="5">
        <f>Sheet1!H15/Sheet1!H$31</f>
        <v>0.11425334239746204</v>
      </c>
      <c r="AL15" s="5">
        <f>Sheet1!I15/Sheet1!I$31</f>
        <v>1.0483427943600073E-2</v>
      </c>
      <c r="AM15" s="5">
        <f>Sheet1!J15/Sheet1!J$31</f>
        <v>2.2917477617750096E-2</v>
      </c>
      <c r="AN15" s="5">
        <f>Sheet1!K15/Sheet1!K$31</f>
        <v>1.1383640417791338E-2</v>
      </c>
      <c r="AO15" s="5">
        <f>Sheet1!L15/Sheet1!L$31</f>
        <v>9.2099811976162401E-3</v>
      </c>
      <c r="AP15" s="5">
        <f>Sheet1!M15/Sheet1!M$31</f>
        <v>1.057438115837539E-2</v>
      </c>
      <c r="AQ15" s="5">
        <f>Sheet1!N15/Sheet1!N$31</f>
        <v>4.8573311528228658E-3</v>
      </c>
      <c r="AR15" s="5">
        <f>Sheet1!O15/Sheet1!O$31</f>
        <v>5.5840455840455838E-3</v>
      </c>
      <c r="AS15" s="5">
        <f>Sheet1!P15/Sheet1!P$31</f>
        <v>2.3389175257731959E-2</v>
      </c>
      <c r="AT15" s="5">
        <f>Sheet1!Q15/Sheet1!Q$31</f>
        <v>0.12787230310471848</v>
      </c>
      <c r="AU15" s="5">
        <f>Sheet1!R15/Sheet1!R$31</f>
        <v>3.2816229116945109E-2</v>
      </c>
      <c r="AV15" s="5">
        <f>Sheet1!S15/Sheet1!S$31</f>
        <v>3.2521069989006964E-3</v>
      </c>
      <c r="AW15" s="5">
        <f>Sheet1!T15/Sheet1!T$31</f>
        <v>1.0215366159959513E-2</v>
      </c>
      <c r="AX15" s="5">
        <f>Sheet1!U15/Sheet1!U$31</f>
        <v>8.177598781955257E-3</v>
      </c>
      <c r="AY15" s="5">
        <f>Sheet1!V15/Sheet1!V$31</f>
        <v>3.6348501664816874E-2</v>
      </c>
      <c r="AZ15" s="5">
        <f>Sheet1!W15/Sheet1!W$31</f>
        <v>6.7389875082182775E-3</v>
      </c>
      <c r="BA15" s="5">
        <f>Sheet1!X15/Sheet1!X$31</f>
        <v>3.6620890553474821E-3</v>
      </c>
      <c r="BB15" s="5">
        <f>Sheet1!Y15/Sheet1!Y$31</f>
        <v>3.0226700251889168E-2</v>
      </c>
      <c r="BC15" s="5">
        <f>Sheet1!Z15/Sheet1!Z$31</f>
        <v>5.1016523262011728E-3</v>
      </c>
      <c r="BD15" s="5">
        <f>Sheet1!AA15/Sheet1!AA$31</f>
        <v>2.804393549894835E-3</v>
      </c>
      <c r="BE15" s="5">
        <f>Sheet1!AB15/Sheet1!AB$31</f>
        <v>3.6953579384449819E-2</v>
      </c>
      <c r="BH15" t="str">
        <f t="shared" si="0"/>
        <v>A</v>
      </c>
      <c r="BI15" t="str">
        <f t="shared" si="1"/>
        <v>B</v>
      </c>
      <c r="BJ15" t="str">
        <f t="shared" si="2"/>
        <v>G</v>
      </c>
      <c r="BK15" t="str">
        <f t="shared" si="3"/>
        <v>C</v>
      </c>
      <c r="BL15" t="str">
        <f t="shared" si="4"/>
        <v>P</v>
      </c>
    </row>
    <row r="16" spans="1:64" x14ac:dyDescent="0.45">
      <c r="A16" t="s">
        <v>12</v>
      </c>
      <c r="B16" s="5">
        <f>Sheet1!B16/Sheet1!$AB16</f>
        <v>0.12767655897821187</v>
      </c>
      <c r="C16" s="5">
        <f>Sheet1!C16/Sheet1!$AB16</f>
        <v>2.7516904583020287E-2</v>
      </c>
      <c r="D16" s="5">
        <f>Sheet1!D16/Sheet1!$AB16</f>
        <v>2.0848985725018782E-2</v>
      </c>
      <c r="E16" s="5">
        <f>Sheet1!E16/Sheet1!$AB16</f>
        <v>2.1459429000751314E-2</v>
      </c>
      <c r="F16" s="5">
        <f>Sheet1!F16/Sheet1!$AB16</f>
        <v>6.3814800901577762E-2</v>
      </c>
      <c r="G16" s="5">
        <f>Sheet1!G16/Sheet1!$AB16</f>
        <v>2.300901577761082E-2</v>
      </c>
      <c r="H16" s="5">
        <f>Sheet1!H16/Sheet1!$AB16</f>
        <v>3.5875281743050338E-2</v>
      </c>
      <c r="I16" s="5">
        <f>Sheet1!I16/Sheet1!$AB16</f>
        <v>3.9866641622839968E-2</v>
      </c>
      <c r="J16" s="5">
        <f>Sheet1!J16/Sheet1!$AB16</f>
        <v>8.1893313298271972E-2</v>
      </c>
      <c r="K16" s="5">
        <f>Sheet1!K16/Sheet1!$AB16</f>
        <v>3.1179564237415476E-2</v>
      </c>
      <c r="L16" s="5">
        <f>Sheet1!L16/Sheet1!$AB16</f>
        <v>7.8747182569496615E-2</v>
      </c>
      <c r="M16" s="5">
        <f>Sheet1!M16/Sheet1!$AB16</f>
        <v>8.8279489105935385E-3</v>
      </c>
      <c r="N16" s="5">
        <f>Sheet1!N16/Sheet1!$AB16</f>
        <v>4.8647633358377157E-2</v>
      </c>
      <c r="O16" s="5">
        <f>Sheet1!O16/Sheet1!$AB16</f>
        <v>1.2725394440270474E-2</v>
      </c>
      <c r="P16" s="5">
        <f>Sheet1!P16/Sheet1!$AB16</f>
        <v>3.6344853493613827E-2</v>
      </c>
      <c r="Q16" s="5">
        <f>Sheet1!Q16/Sheet1!$AB16</f>
        <v>1.7045454545454544E-2</v>
      </c>
      <c r="R16" s="5">
        <f>Sheet1!R16/Sheet1!$AB16</f>
        <v>1.220886551465064E-3</v>
      </c>
      <c r="S16" s="5">
        <f>Sheet1!S16/Sheet1!$AB16</f>
        <v>1.6669797145003756E-2</v>
      </c>
      <c r="T16" s="5">
        <f>Sheet1!T16/Sheet1!$AB16</f>
        <v>9.4055221637866268E-2</v>
      </c>
      <c r="U16" s="5">
        <f>Sheet1!U16/Sheet1!$AB16</f>
        <v>0.12565740045078888</v>
      </c>
      <c r="V16" s="5">
        <f>Sheet1!V16/Sheet1!$AB16</f>
        <v>2.1365514650638618E-2</v>
      </c>
      <c r="W16" s="5">
        <f>Sheet1!W16/Sheet1!$AB16</f>
        <v>2.7235161532682193E-3</v>
      </c>
      <c r="X16" s="5">
        <f>Sheet1!X16/Sheet1!$AB16</f>
        <v>4.1322314049586778E-3</v>
      </c>
      <c r="Y16" s="5">
        <f>Sheet1!Y16/Sheet1!$AB16</f>
        <v>6.1044327573253198E-4</v>
      </c>
      <c r="Z16" s="5">
        <f>Sheet1!Z16/Sheet1!$AB16</f>
        <v>5.7006010518407216E-2</v>
      </c>
      <c r="AA16" s="5">
        <f>Sheet1!AA16/Sheet1!$AB16</f>
        <v>1.080015026296018E-3</v>
      </c>
      <c r="AB16" s="5">
        <f>Sheet1!AB16/Sheet1!$AB16</f>
        <v>1</v>
      </c>
      <c r="AE16" s="5">
        <f>Sheet1!B16/Sheet1!B$31</f>
        <v>6.1317457095821211E-2</v>
      </c>
      <c r="AF16" s="5">
        <f>Sheet1!C16/Sheet1!C$31</f>
        <v>2.5276052449965492E-2</v>
      </c>
      <c r="AG16" s="5">
        <f>Sheet1!D16/Sheet1!D$31</f>
        <v>1.6332536325179326E-2</v>
      </c>
      <c r="AH16" s="5">
        <f>Sheet1!E16/Sheet1!E$31</f>
        <v>2.9097160320896473E-2</v>
      </c>
      <c r="AI16" s="5">
        <f>Sheet1!F16/Sheet1!F$31</f>
        <v>7.5951489409266187E-2</v>
      </c>
      <c r="AJ16" s="5">
        <f>Sheet1!G16/Sheet1!G$31</f>
        <v>2.2776925579881931E-2</v>
      </c>
      <c r="AK16" s="5">
        <f>Sheet1!H16/Sheet1!H$31</f>
        <v>3.4624971674597778E-2</v>
      </c>
      <c r="AL16" s="5">
        <f>Sheet1!I16/Sheet1!I$31</f>
        <v>3.8866507965574074E-2</v>
      </c>
      <c r="AM16" s="5">
        <f>Sheet1!J16/Sheet1!J$31</f>
        <v>8.4857921370182957E-2</v>
      </c>
      <c r="AN16" s="5">
        <f>Sheet1!K16/Sheet1!K$31</f>
        <v>3.8962563079450771E-2</v>
      </c>
      <c r="AO16" s="5">
        <f>Sheet1!L16/Sheet1!L$31</f>
        <v>5.3443385703814655E-2</v>
      </c>
      <c r="AP16" s="5">
        <f>Sheet1!M16/Sheet1!M$31</f>
        <v>9.0362893535207885E-3</v>
      </c>
      <c r="AQ16" s="5">
        <f>Sheet1!N16/Sheet1!N$31</f>
        <v>2.5287412433791404E-2</v>
      </c>
      <c r="AR16" s="5">
        <f>Sheet1!O16/Sheet1!O$31</f>
        <v>1.0294396961063627E-2</v>
      </c>
      <c r="AS16" s="5">
        <f>Sheet1!P16/Sheet1!P$31</f>
        <v>4.987113402061856E-2</v>
      </c>
      <c r="AT16" s="5">
        <f>Sheet1!Q16/Sheet1!Q$31</f>
        <v>2.1224346605858622E-2</v>
      </c>
      <c r="AU16" s="5">
        <f>Sheet1!R16/Sheet1!R$31</f>
        <v>1.5513126491646777E-2</v>
      </c>
      <c r="AV16" s="5">
        <f>Sheet1!S16/Sheet1!S$31</f>
        <v>1.626053499450348E-2</v>
      </c>
      <c r="AW16" s="5">
        <f>Sheet1!T16/Sheet1!T$31</f>
        <v>3.7543813611741111E-2</v>
      </c>
      <c r="AX16" s="5">
        <f>Sheet1!U16/Sheet1!U$31</f>
        <v>6.5715478500036839E-2</v>
      </c>
      <c r="AY16" s="5">
        <f>Sheet1!V16/Sheet1!V$31</f>
        <v>6.31243063263041E-2</v>
      </c>
      <c r="AZ16" s="5">
        <f>Sheet1!W16/Sheet1!W$31</f>
        <v>9.5332018408941493E-3</v>
      </c>
      <c r="BA16" s="5">
        <f>Sheet1!X16/Sheet1!X$31</f>
        <v>7.3241781106949642E-3</v>
      </c>
      <c r="BB16" s="5">
        <f>Sheet1!Y16/Sheet1!Y$31</f>
        <v>1.6372795969773299E-2</v>
      </c>
      <c r="BC16" s="5">
        <f>Sheet1!Z16/Sheet1!Z$31</f>
        <v>9.2438894388182438E-2</v>
      </c>
      <c r="BD16" s="5">
        <f>Sheet1!AA16/Sheet1!AA$31</f>
        <v>5.3750876372984343E-3</v>
      </c>
      <c r="BE16" s="5">
        <f>Sheet1!AB16/Sheet1!AB$31</f>
        <v>3.9109602751776329E-2</v>
      </c>
      <c r="BH16" t="str">
        <f t="shared" si="0"/>
        <v>A</v>
      </c>
      <c r="BI16" t="str">
        <f t="shared" si="1"/>
        <v>T</v>
      </c>
      <c r="BJ16" t="str">
        <f t="shared" si="2"/>
        <v>S</v>
      </c>
      <c r="BK16" t="str">
        <f t="shared" si="3"/>
        <v>I</v>
      </c>
      <c r="BL16" t="str">
        <f t="shared" si="4"/>
        <v>K</v>
      </c>
    </row>
    <row r="17" spans="1:64" x14ac:dyDescent="0.45">
      <c r="A17" t="s">
        <v>13</v>
      </c>
      <c r="B17" s="5">
        <f>Sheet1!B17/Sheet1!$AB17</f>
        <v>0.16801333198666801</v>
      </c>
      <c r="C17" s="5">
        <f>Sheet1!C17/Sheet1!$AB17</f>
        <v>9.2414907585092413E-3</v>
      </c>
      <c r="D17" s="5">
        <f>Sheet1!D17/Sheet1!$AB17</f>
        <v>1.2624987375012626E-2</v>
      </c>
      <c r="E17" s="5">
        <f>Sheet1!E17/Sheet1!$AB17</f>
        <v>1.4745985254014746E-2</v>
      </c>
      <c r="F17" s="5">
        <f>Sheet1!F17/Sheet1!$AB17</f>
        <v>0.10468639531360469</v>
      </c>
      <c r="G17" s="5">
        <f>Sheet1!G17/Sheet1!$AB17</f>
        <v>6.6154933845066159E-3</v>
      </c>
      <c r="H17" s="5">
        <f>Sheet1!H17/Sheet1!$AB17</f>
        <v>1.4796485203514797E-2</v>
      </c>
      <c r="I17" s="5">
        <f>Sheet1!I17/Sheet1!$AB17</f>
        <v>1.0301989698010302E-2</v>
      </c>
      <c r="J17" s="5">
        <f>Sheet1!J17/Sheet1!$AB17</f>
        <v>0.20467629532370468</v>
      </c>
      <c r="K17" s="5">
        <f>Sheet1!K17/Sheet1!$AB17</f>
        <v>1.408948591051409E-2</v>
      </c>
      <c r="L17" s="5">
        <f>Sheet1!L17/Sheet1!$AB17</f>
        <v>3.8127461872538126E-2</v>
      </c>
      <c r="M17" s="5">
        <f>Sheet1!M17/Sheet1!$AB17</f>
        <v>2.5754974245025754E-3</v>
      </c>
      <c r="N17" s="5">
        <f>Sheet1!N17/Sheet1!$AB17</f>
        <v>1.4594485405514595E-2</v>
      </c>
      <c r="O17" s="5">
        <f>Sheet1!O17/Sheet1!$AB17</f>
        <v>8.9889910110089889E-3</v>
      </c>
      <c r="P17" s="5">
        <f>Sheet1!P17/Sheet1!$AB17</f>
        <v>0.16392283607716393</v>
      </c>
      <c r="Q17" s="5">
        <f>Sheet1!Q17/Sheet1!$AB17</f>
        <v>3.9894960105039895E-3</v>
      </c>
      <c r="R17" s="5">
        <f>Sheet1!R17/Sheet1!$AB17</f>
        <v>5.04999495000505E-4</v>
      </c>
      <c r="S17" s="5">
        <f>Sheet1!S17/Sheet1!$AB17</f>
        <v>5.0499949500050498E-3</v>
      </c>
      <c r="T17" s="5">
        <f>Sheet1!T17/Sheet1!$AB17</f>
        <v>3.6561963438036561E-2</v>
      </c>
      <c r="U17" s="5">
        <f>Sheet1!U17/Sheet1!$AB17</f>
        <v>4.6914453085546912E-2</v>
      </c>
      <c r="V17" s="5">
        <f>Sheet1!V17/Sheet1!$AB17</f>
        <v>0.10094939905060095</v>
      </c>
      <c r="W17" s="5">
        <f>Sheet1!W17/Sheet1!$AB17</f>
        <v>2.7269972730027269E-3</v>
      </c>
      <c r="X17" s="5">
        <f>Sheet1!X17/Sheet1!$AB17</f>
        <v>1.00999899000101E-3</v>
      </c>
      <c r="Y17" s="5">
        <f>Sheet1!Y17/Sheet1!$AB17</f>
        <v>3.0299969700030299E-4</v>
      </c>
      <c r="Z17" s="5">
        <f>Sheet1!Z17/Sheet1!$AB17</f>
        <v>1.3129986870013131E-2</v>
      </c>
      <c r="AA17" s="5">
        <f>Sheet1!AA17/Sheet1!$AB17</f>
        <v>8.5849914150085854E-4</v>
      </c>
      <c r="AB17" s="5">
        <f>Sheet1!AB17/Sheet1!$AB17</f>
        <v>1</v>
      </c>
      <c r="AE17" s="5">
        <f>Sheet1!B17/Sheet1!B$31</f>
        <v>7.5028753129016981E-2</v>
      </c>
      <c r="AF17" s="5">
        <f>Sheet1!C17/Sheet1!C$31</f>
        <v>7.893374741200828E-3</v>
      </c>
      <c r="AG17" s="5">
        <f>Sheet1!D17/Sheet1!D$31</f>
        <v>9.1962479308442154E-3</v>
      </c>
      <c r="AH17" s="5">
        <f>Sheet1!E17/Sheet1!E$31</f>
        <v>1.8591621036546543E-2</v>
      </c>
      <c r="AI17" s="5">
        <f>Sheet1!F17/Sheet1!F$31</f>
        <v>0.11585536243223607</v>
      </c>
      <c r="AJ17" s="5">
        <f>Sheet1!G17/Sheet1!G$31</f>
        <v>6.0893413284990473E-3</v>
      </c>
      <c r="AK17" s="5">
        <f>Sheet1!H17/Sheet1!H$31</f>
        <v>1.3278948561069568E-2</v>
      </c>
      <c r="AL17" s="5">
        <f>Sheet1!I17/Sheet1!I$31</f>
        <v>9.3389489104559603E-3</v>
      </c>
      <c r="AM17" s="5">
        <f>Sheet1!J17/Sheet1!J$31</f>
        <v>0.19720708446866486</v>
      </c>
      <c r="AN17" s="5">
        <f>Sheet1!K17/Sheet1!K$31</f>
        <v>1.6371317920431873E-2</v>
      </c>
      <c r="AO17" s="5">
        <f>Sheet1!L17/Sheet1!L$31</f>
        <v>2.4060677523184294E-2</v>
      </c>
      <c r="AP17" s="5">
        <f>Sheet1!M17/Sheet1!M$31</f>
        <v>2.4513338139870223E-3</v>
      </c>
      <c r="AQ17" s="5">
        <f>Sheet1!N17/Sheet1!N$31</f>
        <v>7.0541140862603428E-3</v>
      </c>
      <c r="AR17" s="5">
        <f>Sheet1!O17/Sheet1!O$31</f>
        <v>6.7616334283000946E-3</v>
      </c>
      <c r="AS17" s="5">
        <f>Sheet1!P17/Sheet1!P$31</f>
        <v>0.20914948453608248</v>
      </c>
      <c r="AT17" s="5">
        <f>Sheet1!Q17/Sheet1!Q$31</f>
        <v>4.6190726773080743E-3</v>
      </c>
      <c r="AU17" s="5">
        <f>Sheet1!R17/Sheet1!R$31</f>
        <v>5.9665871121718375E-3</v>
      </c>
      <c r="AV17" s="5">
        <f>Sheet1!S17/Sheet1!S$31</f>
        <v>4.5804323928178821E-3</v>
      </c>
      <c r="AW17" s="5">
        <f>Sheet1!T17/Sheet1!T$31</f>
        <v>1.3570504770294841E-2</v>
      </c>
      <c r="AX17" s="5">
        <f>Sheet1!U17/Sheet1!U$31</f>
        <v>2.2813781586896197E-2</v>
      </c>
      <c r="AY17" s="5">
        <f>Sheet1!V17/Sheet1!V$31</f>
        <v>0.27733074361820198</v>
      </c>
      <c r="AZ17" s="5">
        <f>Sheet1!W17/Sheet1!W$31</f>
        <v>8.8757396449704144E-3</v>
      </c>
      <c r="BA17" s="5">
        <f>Sheet1!X17/Sheet1!X$31</f>
        <v>1.6645859342488557E-3</v>
      </c>
      <c r="BB17" s="5">
        <f>Sheet1!Y17/Sheet1!Y$31</f>
        <v>7.556675062972292E-3</v>
      </c>
      <c r="BC17" s="5">
        <f>Sheet1!Z17/Sheet1!Z$31</f>
        <v>1.9797456788243357E-2</v>
      </c>
      <c r="BD17" s="5">
        <f>Sheet1!AA17/Sheet1!AA$31</f>
        <v>3.9728908623510167E-3</v>
      </c>
      <c r="BE17" s="5">
        <f>Sheet1!AB17/Sheet1!AB$31</f>
        <v>3.636590691635401E-2</v>
      </c>
      <c r="BH17" t="str">
        <f t="shared" si="0"/>
        <v>I</v>
      </c>
      <c r="BI17" t="str">
        <f t="shared" si="1"/>
        <v>A</v>
      </c>
      <c r="BJ17" t="str">
        <f t="shared" si="2"/>
        <v>O</v>
      </c>
      <c r="BK17" t="str">
        <f t="shared" si="3"/>
        <v>E</v>
      </c>
      <c r="BL17" t="str">
        <f t="shared" si="4"/>
        <v>U</v>
      </c>
    </row>
    <row r="18" spans="1:64" x14ac:dyDescent="0.45">
      <c r="A18" t="s">
        <v>14</v>
      </c>
      <c r="B18" s="5">
        <f>Sheet1!B18/Sheet1!$AB18</f>
        <v>1.387796895284416E-2</v>
      </c>
      <c r="C18" s="5">
        <f>Sheet1!C18/Sheet1!$AB18</f>
        <v>3.9732314274743559E-2</v>
      </c>
      <c r="D18" s="5">
        <f>Sheet1!D18/Sheet1!$AB18</f>
        <v>0.11842899197308515</v>
      </c>
      <c r="E18" s="5">
        <f>Sheet1!E18/Sheet1!$AB18</f>
        <v>3.4850341006746999E-2</v>
      </c>
      <c r="F18" s="5">
        <f>Sheet1!F18/Sheet1!$AB18</f>
        <v>2.1392916567625386E-3</v>
      </c>
      <c r="G18" s="5">
        <f>Sheet1!G18/Sheet1!$AB18</f>
        <v>4.8508895430692436E-2</v>
      </c>
      <c r="H18" s="5">
        <f>Sheet1!H18/Sheet1!$AB18</f>
        <v>6.0101296374174912E-2</v>
      </c>
      <c r="I18" s="5">
        <f>Sheet1!I18/Sheet1!$AB18</f>
        <v>5.1800113364173263E-2</v>
      </c>
      <c r="J18" s="5">
        <f>Sheet1!J18/Sheet1!$AB18</f>
        <v>5.0648187087454976E-3</v>
      </c>
      <c r="K18" s="5">
        <f>Sheet1!K18/Sheet1!$AB18</f>
        <v>2.4994971750379406E-2</v>
      </c>
      <c r="L18" s="5">
        <f>Sheet1!L18/Sheet1!$AB18</f>
        <v>5.6791793896619189E-2</v>
      </c>
      <c r="M18" s="5">
        <f>Sheet1!M18/Sheet1!$AB18</f>
        <v>4.0719679654787809E-2</v>
      </c>
      <c r="N18" s="5">
        <f>Sheet1!N18/Sheet1!$AB18</f>
        <v>8.2828984659267524E-2</v>
      </c>
      <c r="O18" s="5">
        <f>Sheet1!O18/Sheet1!$AB18</f>
        <v>6.3483937028030207E-2</v>
      </c>
      <c r="P18" s="5">
        <f>Sheet1!P18/Sheet1!$AB18</f>
        <v>2.6512588908595563E-3</v>
      </c>
      <c r="Q18" s="5">
        <f>Sheet1!Q18/Sheet1!$AB18</f>
        <v>3.1632261249565745E-2</v>
      </c>
      <c r="R18" s="5">
        <f>Sheet1!R18/Sheet1!$AB18</f>
        <v>3.6020551827540179E-3</v>
      </c>
      <c r="S18" s="5">
        <f>Sheet1!S18/Sheet1!$AB18</f>
        <v>4.558336837870948E-2</v>
      </c>
      <c r="T18" s="5">
        <f>Sheet1!T18/Sheet1!$AB18</f>
        <v>7.9702327622460739E-2</v>
      </c>
      <c r="U18" s="5">
        <f>Sheet1!U18/Sheet1!$AB18</f>
        <v>0.10078440694081293</v>
      </c>
      <c r="V18" s="5">
        <f>Sheet1!V18/Sheet1!$AB18</f>
        <v>1.0239344681940356E-3</v>
      </c>
      <c r="W18" s="5">
        <f>Sheet1!W18/Sheet1!$AB18</f>
        <v>1.1226710061984604E-2</v>
      </c>
      <c r="X18" s="5">
        <f>Sheet1!X18/Sheet1!$AB18</f>
        <v>3.7391892633157189E-2</v>
      </c>
      <c r="Y18" s="5">
        <f>Sheet1!Y18/Sheet1!$AB18</f>
        <v>2.3769907297361539E-4</v>
      </c>
      <c r="Z18" s="5">
        <f>Sheet1!Z18/Sheet1!$AB18</f>
        <v>3.4923479183046571E-2</v>
      </c>
      <c r="AA18" s="5">
        <f>Sheet1!AA18/Sheet1!$AB18</f>
        <v>7.9172075844288828E-3</v>
      </c>
      <c r="AB18" s="5">
        <f>Sheet1!AB18/Sheet1!$AB18</f>
        <v>1</v>
      </c>
      <c r="AE18" s="5">
        <f>Sheet1!B18/Sheet1!B$31</f>
        <v>1.7116568567755903E-2</v>
      </c>
      <c r="AF18" s="5">
        <f>Sheet1!C18/Sheet1!C$31</f>
        <v>9.3728433402346448E-2</v>
      </c>
      <c r="AG18" s="5">
        <f>Sheet1!D18/Sheet1!D$31</f>
        <v>0.23825639139231194</v>
      </c>
      <c r="AH18" s="5">
        <f>Sheet1!E18/Sheet1!E$31</f>
        <v>0.12135489621800585</v>
      </c>
      <c r="AI18" s="5">
        <f>Sheet1!F18/Sheet1!F$31</f>
        <v>6.5388699491421226E-3</v>
      </c>
      <c r="AJ18" s="5">
        <f>Sheet1!G18/Sheet1!G$31</f>
        <v>0.12332078278250361</v>
      </c>
      <c r="AK18" s="5">
        <f>Sheet1!H18/Sheet1!H$31</f>
        <v>0.1489689553591661</v>
      </c>
      <c r="AL18" s="5">
        <f>Sheet1!I18/Sheet1!I$31</f>
        <v>0.12969236403589085</v>
      </c>
      <c r="AM18" s="5">
        <f>Sheet1!J18/Sheet1!J$31</f>
        <v>1.3478007006617361E-2</v>
      </c>
      <c r="AN18" s="5">
        <f>Sheet1!K18/Sheet1!K$31</f>
        <v>8.0213589954230724E-2</v>
      </c>
      <c r="AO18" s="5">
        <f>Sheet1!L18/Sheet1!L$31</f>
        <v>9.8983396539086652E-2</v>
      </c>
      <c r="AP18" s="5">
        <f>Sheet1!M18/Sheet1!M$31</f>
        <v>0.10704157654409997</v>
      </c>
      <c r="AQ18" s="5">
        <f>Sheet1!N18/Sheet1!N$31</f>
        <v>0.11057140764968634</v>
      </c>
      <c r="AR18" s="5">
        <f>Sheet1!O18/Sheet1!O$31</f>
        <v>0.13188983855650521</v>
      </c>
      <c r="AS18" s="5">
        <f>Sheet1!P18/Sheet1!P$31</f>
        <v>9.3427835051546389E-3</v>
      </c>
      <c r="AT18" s="5">
        <f>Sheet1!Q18/Sheet1!Q$31</f>
        <v>0.1011518447056072</v>
      </c>
      <c r="AU18" s="5">
        <f>Sheet1!R18/Sheet1!R$31</f>
        <v>0.1175417661097852</v>
      </c>
      <c r="AV18" s="5">
        <f>Sheet1!S18/Sheet1!S$31</f>
        <v>0.1141901795529498</v>
      </c>
      <c r="AW18" s="5">
        <f>Sheet1!T18/Sheet1!T$31</f>
        <v>8.1704185488556916E-2</v>
      </c>
      <c r="AX18" s="5">
        <f>Sheet1!U18/Sheet1!U$31</f>
        <v>0.13536013359200413</v>
      </c>
      <c r="AY18" s="5">
        <f>Sheet1!V18/Sheet1!V$31</f>
        <v>7.7691453940066596E-3</v>
      </c>
      <c r="AZ18" s="5">
        <f>Sheet1!W18/Sheet1!W$31</f>
        <v>0.10092044707429323</v>
      </c>
      <c r="BA18" s="5">
        <f>Sheet1!X18/Sheet1!X$31</f>
        <v>0.17020391177694549</v>
      </c>
      <c r="BB18" s="5">
        <f>Sheet1!Y18/Sheet1!Y$31</f>
        <v>1.6372795969773299E-2</v>
      </c>
      <c r="BC18" s="5">
        <f>Sheet1!Z18/Sheet1!Z$31</f>
        <v>0.14543516332901851</v>
      </c>
      <c r="BD18" s="5">
        <f>Sheet1!AA18/Sheet1!AA$31</f>
        <v>0.1011918672587053</v>
      </c>
      <c r="BE18" s="5">
        <f>Sheet1!AB18/Sheet1!AB$31</f>
        <v>0.10043873422696278</v>
      </c>
      <c r="BH18" t="str">
        <f t="shared" si="0"/>
        <v>C</v>
      </c>
      <c r="BI18" t="str">
        <f t="shared" si="1"/>
        <v>T</v>
      </c>
      <c r="BJ18" t="str">
        <f t="shared" si="2"/>
        <v>M</v>
      </c>
      <c r="BK18" t="str">
        <f t="shared" si="3"/>
        <v>S</v>
      </c>
      <c r="BL18" t="str">
        <f t="shared" si="4"/>
        <v>N</v>
      </c>
    </row>
    <row r="19" spans="1:64" x14ac:dyDescent="0.45">
      <c r="A19" t="s">
        <v>15</v>
      </c>
      <c r="B19" s="5">
        <f>Sheet1!B19/Sheet1!$AB19</f>
        <v>0.12287591571633562</v>
      </c>
      <c r="C19" s="5">
        <f>Sheet1!C19/Sheet1!$AB19</f>
        <v>2.2732422022505853E-2</v>
      </c>
      <c r="D19" s="5">
        <f>Sheet1!D19/Sheet1!$AB19</f>
        <v>2.5979910882863833E-2</v>
      </c>
      <c r="E19" s="5">
        <f>Sheet1!E19/Sheet1!$AB19</f>
        <v>1.3367570425194472E-2</v>
      </c>
      <c r="F19" s="5">
        <f>Sheet1!F19/Sheet1!$AB19</f>
        <v>3.8592251340533193E-2</v>
      </c>
      <c r="G19" s="5">
        <f>Sheet1!G19/Sheet1!$AB19</f>
        <v>5.3545804697530397E-2</v>
      </c>
      <c r="H19" s="5">
        <f>Sheet1!H19/Sheet1!$AB19</f>
        <v>3.0435767691261988E-2</v>
      </c>
      <c r="I19" s="5">
        <f>Sheet1!I19/Sheet1!$AB19</f>
        <v>1.6312967298542407E-2</v>
      </c>
      <c r="J19" s="5">
        <f>Sheet1!J19/Sheet1!$AB19</f>
        <v>5.0373838833924933E-2</v>
      </c>
      <c r="K19" s="5">
        <f>Sheet1!K19/Sheet1!$AB19</f>
        <v>9.7424665810739372E-2</v>
      </c>
      <c r="L19" s="5">
        <f>Sheet1!L19/Sheet1!$AB19</f>
        <v>3.1568612642549655E-2</v>
      </c>
      <c r="M19" s="5">
        <f>Sheet1!M19/Sheet1!$AB19</f>
        <v>1.2763386451174382E-2</v>
      </c>
      <c r="N19" s="5">
        <f>Sheet1!N19/Sheet1!$AB19</f>
        <v>3.2323842610074767E-2</v>
      </c>
      <c r="O19" s="5">
        <f>Sheet1!O19/Sheet1!$AB19</f>
        <v>6.4043501246129453E-2</v>
      </c>
      <c r="P19" s="5">
        <f>Sheet1!P19/Sheet1!$AB19</f>
        <v>4.1990786194396196E-2</v>
      </c>
      <c r="Q19" s="5">
        <f>Sheet1!Q19/Sheet1!$AB19</f>
        <v>1.6917151272562495E-2</v>
      </c>
      <c r="R19" s="5">
        <f>Sheet1!R19/Sheet1!$AB19</f>
        <v>2.6433048863378898E-3</v>
      </c>
      <c r="S19" s="5">
        <f>Sheet1!S19/Sheet1!$AB19</f>
        <v>1.3669662412204516E-2</v>
      </c>
      <c r="T19" s="5">
        <f>Sheet1!T19/Sheet1!$AB19</f>
        <v>0.20738614908239558</v>
      </c>
      <c r="U19" s="5">
        <f>Sheet1!U19/Sheet1!$AB19</f>
        <v>2.98315837172419E-2</v>
      </c>
      <c r="V19" s="5">
        <f>Sheet1!V19/Sheet1!$AB19</f>
        <v>5.2186390755985197E-2</v>
      </c>
      <c r="W19" s="5">
        <f>Sheet1!W19/Sheet1!$AB19</f>
        <v>3.7006268408730459E-3</v>
      </c>
      <c r="X19" s="5">
        <f>Sheet1!X19/Sheet1!$AB19</f>
        <v>6.1173627369534023E-3</v>
      </c>
      <c r="Y19" s="5">
        <f>Sheet1!Y19/Sheet1!$AB19</f>
        <v>2.6433048863378898E-3</v>
      </c>
      <c r="Z19" s="5">
        <f>Sheet1!Z19/Sheet1!$AB19</f>
        <v>9.8179895778264473E-3</v>
      </c>
      <c r="AA19" s="5">
        <f>Sheet1!AA19/Sheet1!$AB19</f>
        <v>7.5522996752511141E-4</v>
      </c>
      <c r="AB19" s="5">
        <f>Sheet1!AB19/Sheet1!$AB19</f>
        <v>1</v>
      </c>
      <c r="AE19" s="5">
        <f>Sheet1!B19/Sheet1!B$31</f>
        <v>3.6691247773041967E-2</v>
      </c>
      <c r="AF19" s="5">
        <f>Sheet1!C19/Sheet1!C$31</f>
        <v>1.2983091787439614E-2</v>
      </c>
      <c r="AG19" s="5">
        <f>Sheet1!D19/Sheet1!D$31</f>
        <v>1.265403715284164E-2</v>
      </c>
      <c r="AH19" s="5">
        <f>Sheet1!E19/Sheet1!E$31</f>
        <v>1.1269578505029925E-2</v>
      </c>
      <c r="AI19" s="5">
        <f>Sheet1!F19/Sheet1!F$31</f>
        <v>2.8558654222321577E-2</v>
      </c>
      <c r="AJ19" s="5">
        <f>Sheet1!G19/Sheet1!G$31</f>
        <v>3.2956816808441411E-2</v>
      </c>
      <c r="AK19" s="5">
        <f>Sheet1!H19/Sheet1!H$31</f>
        <v>1.8264219351914798E-2</v>
      </c>
      <c r="AL19" s="5">
        <f>Sheet1!I19/Sheet1!I$31</f>
        <v>9.8882988463651345E-3</v>
      </c>
      <c r="AM19" s="5">
        <f>Sheet1!J19/Sheet1!J$31</f>
        <v>3.2454262358894509E-2</v>
      </c>
      <c r="AN19" s="5">
        <f>Sheet1!K19/Sheet1!K$31</f>
        <v>7.569534092242694E-2</v>
      </c>
      <c r="AO19" s="5">
        <f>Sheet1!L19/Sheet1!L$31</f>
        <v>1.3321010867140444E-2</v>
      </c>
      <c r="AP19" s="5">
        <f>Sheet1!M19/Sheet1!M$31</f>
        <v>8.1230473443883681E-3</v>
      </c>
      <c r="AQ19" s="5">
        <f>Sheet1!N19/Sheet1!N$31</f>
        <v>1.0446923283458224E-2</v>
      </c>
      <c r="AR19" s="5">
        <f>Sheet1!O19/Sheet1!O$31</f>
        <v>3.2212725546058876E-2</v>
      </c>
      <c r="AS19" s="5">
        <f>Sheet1!P19/Sheet1!P$31</f>
        <v>3.5824742268041235E-2</v>
      </c>
      <c r="AT19" s="5">
        <f>Sheet1!Q19/Sheet1!Q$31</f>
        <v>1.3097117464772262E-2</v>
      </c>
      <c r="AU19" s="5">
        <f>Sheet1!R19/Sheet1!R$31</f>
        <v>2.0883054892601432E-2</v>
      </c>
      <c r="AV19" s="5">
        <f>Sheet1!S19/Sheet1!S$31</f>
        <v>8.290582631000366E-3</v>
      </c>
      <c r="AW19" s="5">
        <f>Sheet1!T19/Sheet1!T$31</f>
        <v>5.1470450413300596E-2</v>
      </c>
      <c r="AX19" s="5">
        <f>Sheet1!U19/Sheet1!U$31</f>
        <v>9.7001547113283078E-3</v>
      </c>
      <c r="AY19" s="5">
        <f>Sheet1!V19/Sheet1!V$31</f>
        <v>9.5865704772475024E-2</v>
      </c>
      <c r="AZ19" s="5">
        <f>Sheet1!W19/Sheet1!W$31</f>
        <v>8.0539119000657463E-3</v>
      </c>
      <c r="BA19" s="5">
        <f>Sheet1!X19/Sheet1!X$31</f>
        <v>6.7415730337078653E-3</v>
      </c>
      <c r="BB19" s="5">
        <f>Sheet1!Y19/Sheet1!Y$31</f>
        <v>4.4080604534005037E-2</v>
      </c>
      <c r="BC19" s="5">
        <f>Sheet1!Z19/Sheet1!Z$31</f>
        <v>9.8987283941216787E-3</v>
      </c>
      <c r="BD19" s="5">
        <f>Sheet1!AA19/Sheet1!AA$31</f>
        <v>2.3369946249123625E-3</v>
      </c>
      <c r="BE19" s="5">
        <f>Sheet1!AB19/Sheet1!AB$31</f>
        <v>2.4316784843927047E-2</v>
      </c>
      <c r="BH19" t="str">
        <f t="shared" si="0"/>
        <v>S</v>
      </c>
      <c r="BI19" t="str">
        <f t="shared" si="1"/>
        <v>A</v>
      </c>
      <c r="BJ19" t="str">
        <f t="shared" si="2"/>
        <v>J</v>
      </c>
      <c r="BK19" t="str">
        <f t="shared" si="3"/>
        <v>N</v>
      </c>
      <c r="BL19" t="str">
        <f t="shared" si="4"/>
        <v>F</v>
      </c>
    </row>
    <row r="20" spans="1:64" x14ac:dyDescent="0.45">
      <c r="A20" t="s">
        <v>16</v>
      </c>
      <c r="B20" s="5">
        <f>Sheet1!B20/Sheet1!$AB20</f>
        <v>0.4592240696753761</v>
      </c>
      <c r="C20" s="5">
        <f>Sheet1!C20/Sheet1!$AB20</f>
        <v>8.7094220110847196E-3</v>
      </c>
      <c r="D20" s="5">
        <f>Sheet1!D20/Sheet1!$AB20</f>
        <v>1.9002375296912115E-2</v>
      </c>
      <c r="E20" s="5">
        <f>Sheet1!E20/Sheet1!$AB20</f>
        <v>6.3341250989707044E-3</v>
      </c>
      <c r="F20" s="5">
        <f>Sheet1!F20/Sheet1!$AB20</f>
        <v>0.11084718923198733</v>
      </c>
      <c r="G20" s="5">
        <f>Sheet1!G20/Sheet1!$AB20</f>
        <v>5.5423594615993665E-3</v>
      </c>
      <c r="H20" s="5">
        <f>Sheet1!H20/Sheet1!$AB20</f>
        <v>1.7418844022169439E-2</v>
      </c>
      <c r="I20" s="5">
        <f>Sheet1!I20/Sheet1!$AB20</f>
        <v>3.0087094220110848E-2</v>
      </c>
      <c r="J20" s="5">
        <f>Sheet1!J20/Sheet1!$AB20</f>
        <v>6.4924782264449726E-2</v>
      </c>
      <c r="K20" s="5">
        <f>Sheet1!K20/Sheet1!$AB20</f>
        <v>1.1084718923198733E-2</v>
      </c>
      <c r="L20" s="5">
        <f>Sheet1!L20/Sheet1!$AB20</f>
        <v>3.95882818685669E-3</v>
      </c>
      <c r="M20" s="5">
        <f>Sheet1!M20/Sheet1!$AB20</f>
        <v>1.1084718923198733E-2</v>
      </c>
      <c r="N20" s="5">
        <f>Sheet1!N20/Sheet1!$AB20</f>
        <v>1.4251781472684086E-2</v>
      </c>
      <c r="O20" s="5">
        <f>Sheet1!O20/Sheet1!$AB20</f>
        <v>8.7094220110847196E-3</v>
      </c>
      <c r="P20" s="5">
        <f>Sheet1!P20/Sheet1!$AB20</f>
        <v>2.3752969121140144E-3</v>
      </c>
      <c r="Q20" s="5">
        <f>Sheet1!Q20/Sheet1!$AB20</f>
        <v>1.3460015835312747E-2</v>
      </c>
      <c r="R20" s="5">
        <f>Sheet1!R20/Sheet1!$AB20</f>
        <v>1.2668250197941409E-2</v>
      </c>
      <c r="S20" s="5">
        <f>Sheet1!S20/Sheet1!$AB20</f>
        <v>1.0292953285827395E-2</v>
      </c>
      <c r="T20" s="5">
        <f>Sheet1!T20/Sheet1!$AB20</f>
        <v>0.14806017418844022</v>
      </c>
      <c r="U20" s="5">
        <f>Sheet1!U20/Sheet1!$AB20</f>
        <v>2.1377672209026127E-2</v>
      </c>
      <c r="V20" s="5">
        <f>Sheet1!V20/Sheet1!$AB20</f>
        <v>7.1258907363420431E-3</v>
      </c>
      <c r="W20" s="5">
        <f>Sheet1!W20/Sheet1!$AB20</f>
        <v>4.7505938242280287E-3</v>
      </c>
      <c r="X20" s="5">
        <f>Sheet1!X20/Sheet1!$AB20</f>
        <v>3.1670625494853522E-3</v>
      </c>
      <c r="Y20" s="5">
        <f>Sheet1!Y20/Sheet1!$AB20</f>
        <v>7.9176563737133805E-4</v>
      </c>
      <c r="Z20" s="5">
        <f>Sheet1!Z20/Sheet1!$AB20</f>
        <v>2.3752969121140144E-3</v>
      </c>
      <c r="AA20" s="5">
        <f>Sheet1!AA20/Sheet1!$AB20</f>
        <v>2.3752969121140144E-3</v>
      </c>
      <c r="AB20" s="5">
        <f>Sheet1!AB20/Sheet1!$AB20</f>
        <v>1</v>
      </c>
      <c r="AE20" s="5">
        <f>Sheet1!B20/Sheet1!B$31</f>
        <v>1.3079854768509123E-2</v>
      </c>
      <c r="AF20" s="5">
        <f>Sheet1!C20/Sheet1!C$31</f>
        <v>4.7446514837819187E-4</v>
      </c>
      <c r="AG20" s="5">
        <f>Sheet1!D20/Sheet1!D$31</f>
        <v>8.8283980136104464E-4</v>
      </c>
      <c r="AH20" s="5">
        <f>Sheet1!E20/Sheet1!E$31</f>
        <v>5.0935948045332993E-4</v>
      </c>
      <c r="AI20" s="5">
        <f>Sheet1!F20/Sheet1!F$31</f>
        <v>7.824288828033309E-3</v>
      </c>
      <c r="AJ20" s="5">
        <f>Sheet1!G20/Sheet1!G$31</f>
        <v>3.2538465114117046E-4</v>
      </c>
      <c r="AK20" s="5">
        <f>Sheet1!H20/Sheet1!H$31</f>
        <v>9.9705415816904604E-4</v>
      </c>
      <c r="AL20" s="5">
        <f>Sheet1!I20/Sheet1!I$31</f>
        <v>1.7396081303790514E-3</v>
      </c>
      <c r="AM20" s="5">
        <f>Sheet1!J20/Sheet1!J$31</f>
        <v>3.9898793304787858E-3</v>
      </c>
      <c r="AN20" s="5">
        <f>Sheet1!K20/Sheet1!K$31</f>
        <v>8.2149982396432348E-4</v>
      </c>
      <c r="AO20" s="5">
        <f>Sheet1!L20/Sheet1!L$31</f>
        <v>1.5934223525287613E-4</v>
      </c>
      <c r="AP20" s="5">
        <f>Sheet1!M20/Sheet1!M$31</f>
        <v>6.7291516462388847E-4</v>
      </c>
      <c r="AQ20" s="5">
        <f>Sheet1!N20/Sheet1!N$31</f>
        <v>4.3935658668749542E-4</v>
      </c>
      <c r="AR20" s="5">
        <f>Sheet1!O20/Sheet1!O$31</f>
        <v>4.1785375118708453E-4</v>
      </c>
      <c r="AS20" s="5">
        <f>Sheet1!P20/Sheet1!P$31</f>
        <v>1.9329896907216494E-4</v>
      </c>
      <c r="AT20" s="5">
        <f>Sheet1!Q20/Sheet1!Q$31</f>
        <v>9.9397766473718072E-4</v>
      </c>
      <c r="AU20" s="5">
        <f>Sheet1!R20/Sheet1!R$31</f>
        <v>9.5465393794749408E-3</v>
      </c>
      <c r="AV20" s="5">
        <f>Sheet1!S20/Sheet1!S$31</f>
        <v>5.9545621106632464E-4</v>
      </c>
      <c r="AW20" s="5">
        <f>Sheet1!T20/Sheet1!T$31</f>
        <v>3.5050889392888606E-3</v>
      </c>
      <c r="AX20" s="5">
        <f>Sheet1!U20/Sheet1!U$31</f>
        <v>6.63048549888264E-4</v>
      </c>
      <c r="AY20" s="5">
        <f>Sheet1!V20/Sheet1!V$31</f>
        <v>1.2486126526082132E-3</v>
      </c>
      <c r="AZ20" s="5">
        <f>Sheet1!W20/Sheet1!W$31</f>
        <v>9.8619329388560163E-4</v>
      </c>
      <c r="BA20" s="5">
        <f>Sheet1!X20/Sheet1!X$31</f>
        <v>3.3291718684977113E-4</v>
      </c>
      <c r="BB20" s="5">
        <f>Sheet1!Y20/Sheet1!Y$31</f>
        <v>1.2594458438287153E-3</v>
      </c>
      <c r="BC20" s="5">
        <f>Sheet1!Z20/Sheet1!Z$31</f>
        <v>2.2843219371050026E-4</v>
      </c>
      <c r="BD20" s="5">
        <f>Sheet1!AA20/Sheet1!AA$31</f>
        <v>7.0109838747370876E-4</v>
      </c>
      <c r="BE20" s="5">
        <f>Sheet1!AB20/Sheet1!AB$31</f>
        <v>2.3194697725156606E-3</v>
      </c>
      <c r="BH20" t="str">
        <f t="shared" si="0"/>
        <v>A</v>
      </c>
      <c r="BI20" t="str">
        <f t="shared" si="1"/>
        <v>S</v>
      </c>
      <c r="BJ20" t="str">
        <f t="shared" si="2"/>
        <v>E</v>
      </c>
      <c r="BK20" t="str">
        <f t="shared" si="3"/>
        <v>I</v>
      </c>
      <c r="BL20" t="str">
        <f t="shared" si="4"/>
        <v>H</v>
      </c>
    </row>
    <row r="21" spans="1:64" x14ac:dyDescent="0.45">
      <c r="A21" t="s">
        <v>17</v>
      </c>
      <c r="B21" s="5">
        <f>Sheet1!B21/Sheet1!$AB21</f>
        <v>0.12496652682317236</v>
      </c>
      <c r="C21" s="5">
        <f>Sheet1!C21/Sheet1!$AB21</f>
        <v>7.6408104971882537E-2</v>
      </c>
      <c r="D21" s="5">
        <f>Sheet1!D21/Sheet1!$AB21</f>
        <v>9.3278586093010804E-2</v>
      </c>
      <c r="E21" s="5">
        <f>Sheet1!E21/Sheet1!$AB21</f>
        <v>4.6326876729447471E-2</v>
      </c>
      <c r="F21" s="5">
        <f>Sheet1!F21/Sheet1!$AB21</f>
        <v>1.4787705674075396E-2</v>
      </c>
      <c r="G21" s="5">
        <f>Sheet1!G21/Sheet1!$AB21</f>
        <v>6.5042101817965423E-2</v>
      </c>
      <c r="H21" s="5">
        <f>Sheet1!H21/Sheet1!$AB21</f>
        <v>0.13761194918027908</v>
      </c>
      <c r="I21" s="5">
        <f>Sheet1!I21/Sheet1!$AB21</f>
        <v>2.2434466958255229E-2</v>
      </c>
      <c r="J21" s="5">
        <f>Sheet1!J21/Sheet1!$AB21</f>
        <v>2.4606504210181797E-2</v>
      </c>
      <c r="K21" s="5">
        <f>Sheet1!K21/Sheet1!$AB21</f>
        <v>1.687048112112827E-2</v>
      </c>
      <c r="L21" s="5">
        <f>Sheet1!L21/Sheet1!$AB21</f>
        <v>3.0319259722098247E-2</v>
      </c>
      <c r="M21" s="5">
        <f>Sheet1!M21/Sheet1!$AB21</f>
        <v>3.5407182599898838E-3</v>
      </c>
      <c r="N21" s="5">
        <f>Sheet1!N21/Sheet1!$AB21</f>
        <v>2.749263590109792E-2</v>
      </c>
      <c r="O21" s="5">
        <f>Sheet1!O21/Sheet1!$AB21</f>
        <v>1.2794192031896218E-2</v>
      </c>
      <c r="P21" s="5">
        <f>Sheet1!P21/Sheet1!$AB21</f>
        <v>3.3740962242256541E-2</v>
      </c>
      <c r="Q21" s="5">
        <f>Sheet1!Q21/Sheet1!$AB21</f>
        <v>9.1463596060579008E-2</v>
      </c>
      <c r="R21" s="5">
        <f>Sheet1!R21/Sheet1!$AB21</f>
        <v>2.4100687315897528E-3</v>
      </c>
      <c r="S21" s="5">
        <f>Sheet1!S21/Sheet1!$AB21</f>
        <v>3.2431789104109018E-3</v>
      </c>
      <c r="T21" s="5">
        <f>Sheet1!T21/Sheet1!$AB21</f>
        <v>2.6242970632866198E-2</v>
      </c>
      <c r="U21" s="5">
        <f>Sheet1!U21/Sheet1!$AB21</f>
        <v>0.12148531643309828</v>
      </c>
      <c r="V21" s="5">
        <f>Sheet1!V21/Sheet1!$AB21</f>
        <v>1.1812312178285577E-2</v>
      </c>
      <c r="W21" s="5">
        <f>Sheet1!W21/Sheet1!$AB21</f>
        <v>2.7968698860424291E-3</v>
      </c>
      <c r="X21" s="5">
        <f>Sheet1!X21/Sheet1!$AB21</f>
        <v>3.7489958046951709E-3</v>
      </c>
      <c r="Y21" s="5">
        <f>Sheet1!Y21/Sheet1!$AB21</f>
        <v>1.130649528400131E-3</v>
      </c>
      <c r="Z21" s="5">
        <f>Sheet1!Z21/Sheet1!$AB21</f>
        <v>4.7606295932637087E-3</v>
      </c>
      <c r="AA21" s="5">
        <f>Sheet1!AA21/Sheet1!$AB21</f>
        <v>6.8434050403165818E-4</v>
      </c>
      <c r="AB21" s="5">
        <f>Sheet1!AB21/Sheet1!$AB21</f>
        <v>1</v>
      </c>
      <c r="AE21" s="5">
        <f>Sheet1!B21/Sheet1!B$31</f>
        <v>9.4716189702997097E-2</v>
      </c>
      <c r="AF21" s="5">
        <f>Sheet1!C21/Sheet1!C$31</f>
        <v>0.11076604554865424</v>
      </c>
      <c r="AG21" s="5">
        <f>Sheet1!D21/Sheet1!D$31</f>
        <v>0.11532094905278646</v>
      </c>
      <c r="AH21" s="5">
        <f>Sheet1!E21/Sheet1!E$31</f>
        <v>9.9134088883229346E-2</v>
      </c>
      <c r="AI21" s="5">
        <f>Sheet1!F21/Sheet1!F$31</f>
        <v>2.7776225339518248E-2</v>
      </c>
      <c r="AJ21" s="5">
        <f>Sheet1!G21/Sheet1!G$31</f>
        <v>0.10161297819922838</v>
      </c>
      <c r="AK21" s="5">
        <f>Sheet1!H21/Sheet1!H$31</f>
        <v>0.20960797643326534</v>
      </c>
      <c r="AL21" s="5">
        <f>Sheet1!I21/Sheet1!I$31</f>
        <v>3.4517487639626442E-2</v>
      </c>
      <c r="AM21" s="5">
        <f>Sheet1!J21/Sheet1!J$31</f>
        <v>4.0239392759828727E-2</v>
      </c>
      <c r="AN21" s="5">
        <f>Sheet1!K21/Sheet1!K$31</f>
        <v>3.3270742870555099E-2</v>
      </c>
      <c r="AO21" s="5">
        <f>Sheet1!L21/Sheet1!L$31</f>
        <v>3.2473947544536155E-2</v>
      </c>
      <c r="AP21" s="5">
        <f>Sheet1!M21/Sheet1!M$31</f>
        <v>5.7197788993030522E-3</v>
      </c>
      <c r="AQ21" s="5">
        <f>Sheet1!N21/Sheet1!N$31</f>
        <v>2.2553638116624766E-2</v>
      </c>
      <c r="AR21" s="5">
        <f>Sheet1!O21/Sheet1!O$31</f>
        <v>1.6334283000949669E-2</v>
      </c>
      <c r="AS21" s="5">
        <f>Sheet1!P21/Sheet1!P$31</f>
        <v>7.3067010309278355E-2</v>
      </c>
      <c r="AT21" s="5">
        <f>Sheet1!Q21/Sheet1!Q$31</f>
        <v>0.17973454949424078</v>
      </c>
      <c r="AU21" s="5">
        <f>Sheet1!R21/Sheet1!R$31</f>
        <v>4.8329355608591883E-2</v>
      </c>
      <c r="AV21" s="5">
        <f>Sheet1!S21/Sheet1!S$31</f>
        <v>4.9926713081714915E-3</v>
      </c>
      <c r="AW21" s="5">
        <f>Sheet1!T21/Sheet1!T$31</f>
        <v>1.6532023767127139E-2</v>
      </c>
      <c r="AX21" s="5">
        <f>Sheet1!U21/Sheet1!U$31</f>
        <v>0.10026767515532527</v>
      </c>
      <c r="AY21" s="5">
        <f>Sheet1!V21/Sheet1!V$31</f>
        <v>5.5077691453940064E-2</v>
      </c>
      <c r="AZ21" s="5">
        <f>Sheet1!W21/Sheet1!W$31</f>
        <v>1.5450361604207758E-2</v>
      </c>
      <c r="BA21" s="5">
        <f>Sheet1!X21/Sheet1!X$31</f>
        <v>1.0486891385767791E-2</v>
      </c>
      <c r="BB21" s="5">
        <f>Sheet1!Y21/Sheet1!Y$31</f>
        <v>4.7858942065491183E-2</v>
      </c>
      <c r="BC21" s="5">
        <f>Sheet1!Z21/Sheet1!Z$31</f>
        <v>1.2183050331226681E-2</v>
      </c>
      <c r="BD21" s="5">
        <f>Sheet1!AA21/Sheet1!AA$31</f>
        <v>5.3750876372984343E-3</v>
      </c>
      <c r="BE21" s="5">
        <f>Sheet1!AB21/Sheet1!AB$31</f>
        <v>6.1722137438225522E-2</v>
      </c>
      <c r="BH21" t="str">
        <f t="shared" si="0"/>
        <v>G</v>
      </c>
      <c r="BI21" t="str">
        <f t="shared" si="1"/>
        <v>A</v>
      </c>
      <c r="BJ21" t="str">
        <f t="shared" si="2"/>
        <v>T</v>
      </c>
      <c r="BK21" t="str">
        <f t="shared" si="3"/>
        <v>C</v>
      </c>
      <c r="BL21" t="str">
        <f t="shared" si="4"/>
        <v>P</v>
      </c>
    </row>
    <row r="22" spans="1:64" x14ac:dyDescent="0.45">
      <c r="A22" t="s">
        <v>18</v>
      </c>
      <c r="B22" s="5">
        <f>Sheet1!B22/Sheet1!$AB22</f>
        <v>0.12814804105826225</v>
      </c>
      <c r="C22" s="5">
        <f>Sheet1!C22/Sheet1!$AB22</f>
        <v>1.8273818129246784E-2</v>
      </c>
      <c r="D22" s="5">
        <f>Sheet1!D22/Sheet1!$AB22</f>
        <v>3.2702038455978022E-2</v>
      </c>
      <c r="E22" s="5">
        <f>Sheet1!E22/Sheet1!$AB22</f>
        <v>2.0991759433280324E-2</v>
      </c>
      <c r="F22" s="5">
        <f>Sheet1!F22/Sheet1!$AB22</f>
        <v>4.61471736301865E-2</v>
      </c>
      <c r="G22" s="5">
        <f>Sheet1!G22/Sheet1!$AB22</f>
        <v>1.6567876246927859E-2</v>
      </c>
      <c r="H22" s="5">
        <f>Sheet1!H22/Sheet1!$AB22</f>
        <v>2.148330200954171E-2</v>
      </c>
      <c r="I22" s="5">
        <f>Sheet1!I22/Sheet1!$AB22</f>
        <v>2.5965013734277866E-2</v>
      </c>
      <c r="J22" s="5">
        <f>Sheet1!J22/Sheet1!$AB22</f>
        <v>6.485470579731098E-2</v>
      </c>
      <c r="K22" s="5">
        <f>Sheet1!K22/Sheet1!$AB22</f>
        <v>3.1314153534769407E-2</v>
      </c>
      <c r="L22" s="5">
        <f>Sheet1!L22/Sheet1!$AB22</f>
        <v>9.8655486482579158E-2</v>
      </c>
      <c r="M22" s="5">
        <f>Sheet1!M22/Sheet1!$AB22</f>
        <v>1.4254734711580164E-2</v>
      </c>
      <c r="N22" s="5">
        <f>Sheet1!N22/Sheet1!$AB22</f>
        <v>0.10215411305479254</v>
      </c>
      <c r="O22" s="5">
        <f>Sheet1!O22/Sheet1!$AB22</f>
        <v>5.5717796732687584E-2</v>
      </c>
      <c r="P22" s="5">
        <f>Sheet1!P22/Sheet1!$AB22</f>
        <v>2.8133583923666328E-2</v>
      </c>
      <c r="Q22" s="5">
        <f>Sheet1!Q22/Sheet1!$AB22</f>
        <v>1.5237819864102935E-2</v>
      </c>
      <c r="R22" s="5">
        <f>Sheet1!R22/Sheet1!$AB22</f>
        <v>1.8505132282781553E-3</v>
      </c>
      <c r="S22" s="5">
        <f>Sheet1!S22/Sheet1!$AB22</f>
        <v>2.1743530432268326E-2</v>
      </c>
      <c r="T22" s="5">
        <f>Sheet1!T22/Sheet1!$AB22</f>
        <v>5.3202255312996966E-2</v>
      </c>
      <c r="U22" s="5">
        <f>Sheet1!U22/Sheet1!$AB22</f>
        <v>0.10400462628307069</v>
      </c>
      <c r="V22" s="5">
        <f>Sheet1!V22/Sheet1!$AB22</f>
        <v>1.8273818129246784E-2</v>
      </c>
      <c r="W22" s="5">
        <f>Sheet1!W22/Sheet1!$AB22</f>
        <v>3.0649125343356945E-3</v>
      </c>
      <c r="X22" s="5">
        <f>Sheet1!X22/Sheet1!$AB22</f>
        <v>4.9732543009975419E-3</v>
      </c>
      <c r="Y22" s="5">
        <f>Sheet1!Y22/Sheet1!$AB22</f>
        <v>1.0987422292901548E-3</v>
      </c>
      <c r="Z22" s="5">
        <f>Sheet1!Z22/Sheet1!$AB22</f>
        <v>7.0203845597802517E-2</v>
      </c>
      <c r="AA22" s="5">
        <f>Sheet1!AA22/Sheet1!$AB22</f>
        <v>9.8308515252276988E-4</v>
      </c>
      <c r="AB22" s="5">
        <f>Sheet1!AB22/Sheet1!$AB22</f>
        <v>1</v>
      </c>
      <c r="AE22" s="5">
        <f>Sheet1!B22/Sheet1!B$31</f>
        <v>9.9948131610400739E-2</v>
      </c>
      <c r="AF22" s="5">
        <f>Sheet1!C22/Sheet1!C$31</f>
        <v>2.7260179434092476E-2</v>
      </c>
      <c r="AG22" s="5">
        <f>Sheet1!D22/Sheet1!D$31</f>
        <v>4.1603825639139232E-2</v>
      </c>
      <c r="AH22" s="5">
        <f>Sheet1!E22/Sheet1!E$31</f>
        <v>4.6224372851139693E-2</v>
      </c>
      <c r="AI22" s="5">
        <f>Sheet1!F22/Sheet1!F$31</f>
        <v>8.9196892639579722E-2</v>
      </c>
      <c r="AJ22" s="5">
        <f>Sheet1!G22/Sheet1!G$31</f>
        <v>2.6635057871984381E-2</v>
      </c>
      <c r="AK22" s="5">
        <f>Sheet1!H22/Sheet1!H$31</f>
        <v>3.3673238159981869E-2</v>
      </c>
      <c r="AL22" s="5">
        <f>Sheet1!I22/Sheet1!I$31</f>
        <v>4.1109686870536531E-2</v>
      </c>
      <c r="AM22" s="5">
        <f>Sheet1!J22/Sheet1!J$31</f>
        <v>0.10913779680809653</v>
      </c>
      <c r="AN22" s="5">
        <f>Sheet1!K22/Sheet1!K$31</f>
        <v>6.3548879239525874E-2</v>
      </c>
      <c r="AO22" s="5">
        <f>Sheet1!L22/Sheet1!L$31</f>
        <v>0.10873514133656267</v>
      </c>
      <c r="AP22" s="5">
        <f>Sheet1!M22/Sheet1!M$31</f>
        <v>2.3696226868541215E-2</v>
      </c>
      <c r="AQ22" s="5">
        <f>Sheet1!N22/Sheet1!N$31</f>
        <v>8.6235934487051191E-2</v>
      </c>
      <c r="AR22" s="5">
        <f>Sheet1!O22/Sheet1!O$31</f>
        <v>7.3200379867046528E-2</v>
      </c>
      <c r="AS22" s="5">
        <f>Sheet1!P22/Sheet1!P$31</f>
        <v>6.2693298969072164E-2</v>
      </c>
      <c r="AT22" s="5">
        <f>Sheet1!Q22/Sheet1!Q$31</f>
        <v>3.0813307606852598E-2</v>
      </c>
      <c r="AU22" s="5">
        <f>Sheet1!R22/Sheet1!R$31</f>
        <v>3.8186157517899763E-2</v>
      </c>
      <c r="AV22" s="5">
        <f>Sheet1!S22/Sheet1!S$31</f>
        <v>3.4444851593990473E-2</v>
      </c>
      <c r="AW22" s="5">
        <f>Sheet1!T22/Sheet1!T$31</f>
        <v>3.4488575659312855E-2</v>
      </c>
      <c r="AX22" s="5">
        <f>Sheet1!U22/Sheet1!U$31</f>
        <v>8.8332801257336516E-2</v>
      </c>
      <c r="AY22" s="5">
        <f>Sheet1!V22/Sheet1!V$31</f>
        <v>8.7680355160932297E-2</v>
      </c>
      <c r="AZ22" s="5">
        <f>Sheet1!W22/Sheet1!W$31</f>
        <v>1.7422748191978962E-2</v>
      </c>
      <c r="BA22" s="5">
        <f>Sheet1!X22/Sheet1!X$31</f>
        <v>1.4315439034540158E-2</v>
      </c>
      <c r="BB22" s="5">
        <f>Sheet1!Y22/Sheet1!Y$31</f>
        <v>4.7858942065491183E-2</v>
      </c>
      <c r="BC22" s="5">
        <f>Sheet1!Z22/Sheet1!Z$31</f>
        <v>0.18487778877636488</v>
      </c>
      <c r="BD22" s="5">
        <f>Sheet1!AA22/Sheet1!AA$31</f>
        <v>7.9457817247020335E-3</v>
      </c>
      <c r="BE22" s="5">
        <f>Sheet1!AB22/Sheet1!AB$31</f>
        <v>6.3514538465917758E-2</v>
      </c>
      <c r="BH22" t="str">
        <f t="shared" si="0"/>
        <v>A</v>
      </c>
      <c r="BI22" t="str">
        <f t="shared" si="1"/>
        <v>T</v>
      </c>
      <c r="BJ22" t="str">
        <f t="shared" si="2"/>
        <v>M</v>
      </c>
      <c r="BK22" t="str">
        <f t="shared" si="3"/>
        <v>K</v>
      </c>
      <c r="BL22" t="str">
        <f t="shared" si="4"/>
        <v>Y</v>
      </c>
    </row>
    <row r="23" spans="1:64" x14ac:dyDescent="0.45">
      <c r="A23" t="s">
        <v>19</v>
      </c>
      <c r="B23" s="5">
        <f>Sheet1!B23/Sheet1!$AB23</f>
        <v>0.10913922796270438</v>
      </c>
      <c r="C23" s="5">
        <f>Sheet1!C23/Sheet1!$AB23</f>
        <v>1.3738119904508806E-2</v>
      </c>
      <c r="D23" s="5">
        <f>Sheet1!D23/Sheet1!$AB23</f>
        <v>2.1890905815053378E-2</v>
      </c>
      <c r="E23" s="5">
        <f>Sheet1!E23/Sheet1!$AB23</f>
        <v>9.2788613125534894E-3</v>
      </c>
      <c r="F23" s="5">
        <f>Sheet1!F23/Sheet1!$AB23</f>
        <v>2.8377100130624746E-2</v>
      </c>
      <c r="G23" s="5">
        <f>Sheet1!G23/Sheet1!$AB23</f>
        <v>2.4908787892437279E-2</v>
      </c>
      <c r="H23" s="5">
        <f>Sheet1!H23/Sheet1!$AB23</f>
        <v>2.4593486779874781E-2</v>
      </c>
      <c r="I23" s="5">
        <f>Sheet1!I23/Sheet1!$AB23</f>
        <v>2.4548443763794423E-2</v>
      </c>
      <c r="J23" s="5">
        <f>Sheet1!J23/Sheet1!$AB23</f>
        <v>9.7473086797891989E-2</v>
      </c>
      <c r="K23" s="5">
        <f>Sheet1!K23/Sheet1!$AB23</f>
        <v>2.9593261564794377E-2</v>
      </c>
      <c r="L23" s="5">
        <f>Sheet1!L23/Sheet1!$AB23</f>
        <v>7.1573352551686856E-2</v>
      </c>
      <c r="M23" s="5">
        <f>Sheet1!M23/Sheet1!$AB23</f>
        <v>1.0134678618080267E-2</v>
      </c>
      <c r="N23" s="5">
        <f>Sheet1!N23/Sheet1!$AB23</f>
        <v>7.139318048736544E-2</v>
      </c>
      <c r="O23" s="5">
        <f>Sheet1!O23/Sheet1!$AB23</f>
        <v>4.364668258186568E-2</v>
      </c>
      <c r="P23" s="5">
        <f>Sheet1!P23/Sheet1!$AB23</f>
        <v>2.9323003468312236E-2</v>
      </c>
      <c r="Q23" s="5">
        <f>Sheet1!Q23/Sheet1!$AB23</f>
        <v>8.5131300391874248E-3</v>
      </c>
      <c r="R23" s="5">
        <f>Sheet1!R23/Sheet1!$AB23</f>
        <v>1.5314625467321291E-3</v>
      </c>
      <c r="S23" s="5">
        <f>Sheet1!S23/Sheet1!$AB23</f>
        <v>1.423359308139273E-2</v>
      </c>
      <c r="T23" s="5">
        <f>Sheet1!T23/Sheet1!$AB23</f>
        <v>0.27476239809017611</v>
      </c>
      <c r="U23" s="5">
        <f>Sheet1!U23/Sheet1!$AB23</f>
        <v>3.5764154767803251E-2</v>
      </c>
      <c r="V23" s="5">
        <f>Sheet1!V23/Sheet1!$AB23</f>
        <v>1.6710958965812352E-2</v>
      </c>
      <c r="W23" s="5">
        <f>Sheet1!W23/Sheet1!$AB23</f>
        <v>4.1439574793928199E-3</v>
      </c>
      <c r="X23" s="5">
        <f>Sheet1!X23/Sheet1!$AB23</f>
        <v>5.675420026124949E-3</v>
      </c>
      <c r="Y23" s="5">
        <f>Sheet1!Y23/Sheet1!$AB23</f>
        <v>1.396333498491059E-3</v>
      </c>
      <c r="Z23" s="5">
        <f>Sheet1!Z23/Sheet1!$AB23</f>
        <v>2.6710508535651548E-2</v>
      </c>
      <c r="AA23" s="5">
        <f>Sheet1!AA23/Sheet1!$AB23</f>
        <v>9.4590333768749158E-4</v>
      </c>
      <c r="AB23" s="5">
        <f>Sheet1!AB23/Sheet1!$AB23</f>
        <v>1</v>
      </c>
      <c r="AE23" s="5">
        <f>Sheet1!B23/Sheet1!B$31</f>
        <v>5.4642220869133798E-2</v>
      </c>
      <c r="AF23" s="5">
        <f>Sheet1!C23/Sheet1!C$31</f>
        <v>1.3155624568668046E-2</v>
      </c>
      <c r="AG23" s="5">
        <f>Sheet1!D23/Sheet1!D$31</f>
        <v>1.7877505977561155E-2</v>
      </c>
      <c r="AH23" s="5">
        <f>Sheet1!E23/Sheet1!E$31</f>
        <v>1.3116006621673245E-2</v>
      </c>
      <c r="AI23" s="5">
        <f>Sheet1!F23/Sheet1!F$31</f>
        <v>3.520929972614989E-2</v>
      </c>
      <c r="AJ23" s="5">
        <f>Sheet1!G23/Sheet1!G$31</f>
        <v>2.5705387440152466E-2</v>
      </c>
      <c r="AK23" s="5">
        <f>Sheet1!H23/Sheet1!H$31</f>
        <v>2.4745071380013597E-2</v>
      </c>
      <c r="AL23" s="5">
        <f>Sheet1!I23/Sheet1!I$31</f>
        <v>2.4949642922541659E-2</v>
      </c>
      <c r="AM23" s="5">
        <f>Sheet1!J23/Sheet1!J$31</f>
        <v>0.10529388867263527</v>
      </c>
      <c r="AN23" s="5">
        <f>Sheet1!K23/Sheet1!K$31</f>
        <v>3.8551813167468606E-2</v>
      </c>
      <c r="AO23" s="5">
        <f>Sheet1!L23/Sheet1!L$31</f>
        <v>5.0638962363364036E-2</v>
      </c>
      <c r="AP23" s="5">
        <f>Sheet1!M23/Sheet1!M$31</f>
        <v>1.0814708002883922E-2</v>
      </c>
      <c r="AQ23" s="5">
        <f>Sheet1!N23/Sheet1!N$31</f>
        <v>3.8687788327760014E-2</v>
      </c>
      <c r="AR23" s="5">
        <f>Sheet1!O23/Sheet1!O$31</f>
        <v>3.6809116809116811E-2</v>
      </c>
      <c r="AS23" s="5">
        <f>Sheet1!P23/Sheet1!P$31</f>
        <v>4.1945876288659791E-2</v>
      </c>
      <c r="AT23" s="5">
        <f>Sheet1!Q23/Sheet1!Q$31</f>
        <v>1.1050692860901596E-2</v>
      </c>
      <c r="AU23" s="5">
        <f>Sheet1!R23/Sheet1!R$31</f>
        <v>2.028639618138425E-2</v>
      </c>
      <c r="AV23" s="5">
        <f>Sheet1!S23/Sheet1!S$31</f>
        <v>1.4474166361304507E-2</v>
      </c>
      <c r="AW23" s="5">
        <f>Sheet1!T23/Sheet1!T$31</f>
        <v>0.11433712582706979</v>
      </c>
      <c r="AX23" s="5">
        <f>Sheet1!U23/Sheet1!U$31</f>
        <v>1.9498538837454876E-2</v>
      </c>
      <c r="AY23" s="5">
        <f>Sheet1!V23/Sheet1!V$31</f>
        <v>5.1470588235294115E-2</v>
      </c>
      <c r="AZ23" s="5">
        <f>Sheet1!W23/Sheet1!W$31</f>
        <v>1.5121630506245891E-2</v>
      </c>
      <c r="BA23" s="5">
        <f>Sheet1!X23/Sheet1!X$31</f>
        <v>1.0486891385767791E-2</v>
      </c>
      <c r="BB23" s="5">
        <f>Sheet1!Y23/Sheet1!Y$31</f>
        <v>3.9042821158690177E-2</v>
      </c>
      <c r="BC23" s="5">
        <f>Sheet1!Z23/Sheet1!Z$31</f>
        <v>4.5153430290108883E-2</v>
      </c>
      <c r="BD23" s="5">
        <f>Sheet1!AA23/Sheet1!AA$31</f>
        <v>4.9076887123159618E-3</v>
      </c>
      <c r="BE23" s="5">
        <f>Sheet1!AB23/Sheet1!AB$31</f>
        <v>4.0771613950609804E-2</v>
      </c>
      <c r="BH23" t="str">
        <f t="shared" si="0"/>
        <v>S</v>
      </c>
      <c r="BI23" t="str">
        <f t="shared" si="1"/>
        <v>A</v>
      </c>
      <c r="BJ23" t="str">
        <f t="shared" si="2"/>
        <v>I</v>
      </c>
      <c r="BK23" t="str">
        <f t="shared" si="3"/>
        <v>K</v>
      </c>
      <c r="BL23" t="str">
        <f t="shared" si="4"/>
        <v>M</v>
      </c>
    </row>
    <row r="24" spans="1:64" x14ac:dyDescent="0.45">
      <c r="A24" t="s">
        <v>20</v>
      </c>
      <c r="B24" s="5">
        <f>Sheet1!B24/Sheet1!$AB24</f>
        <v>4.1711093103595345E-2</v>
      </c>
      <c r="C24" s="5">
        <f>Sheet1!C24/Sheet1!$AB24</f>
        <v>5.493240073356933E-2</v>
      </c>
      <c r="D24" s="5">
        <f>Sheet1!D24/Sheet1!$AB24</f>
        <v>4.0644858617307121E-2</v>
      </c>
      <c r="E24" s="5">
        <f>Sheet1!E24/Sheet1!$AB24</f>
        <v>1.8168635646351346E-2</v>
      </c>
      <c r="F24" s="5">
        <f>Sheet1!F24/Sheet1!$AB24</f>
        <v>8.018083336887449E-3</v>
      </c>
      <c r="G24" s="5">
        <f>Sheet1!G24/Sheet1!$AB24</f>
        <v>0.1175843391478654</v>
      </c>
      <c r="H24" s="5">
        <f>Sheet1!H24/Sheet1!$AB24</f>
        <v>2.3755704354501642E-2</v>
      </c>
      <c r="I24" s="5">
        <f>Sheet1!I24/Sheet1!$AB24</f>
        <v>4.3758263317268731E-2</v>
      </c>
      <c r="J24" s="5">
        <f>Sheet1!J24/Sheet1!$AB24</f>
        <v>3.2413528383162023E-3</v>
      </c>
      <c r="K24" s="5">
        <f>Sheet1!K24/Sheet1!$AB24</f>
        <v>4.4867147183008486E-2</v>
      </c>
      <c r="L24" s="5">
        <f>Sheet1!L24/Sheet1!$AB24</f>
        <v>5.5017699492472386E-2</v>
      </c>
      <c r="M24" s="5">
        <f>Sheet1!M24/Sheet1!$AB24</f>
        <v>7.9455793918198486E-2</v>
      </c>
      <c r="N24" s="5">
        <f>Sheet1!N24/Sheet1!$AB24</f>
        <v>5.5913336460954491E-2</v>
      </c>
      <c r="O24" s="5">
        <f>Sheet1!O24/Sheet1!$AB24</f>
        <v>2.2817418006568006E-2</v>
      </c>
      <c r="P24" s="5">
        <f>Sheet1!P24/Sheet1!$AB24</f>
        <v>1.1771228728621998E-2</v>
      </c>
      <c r="Q24" s="5">
        <f>Sheet1!Q24/Sheet1!$AB24</f>
        <v>3.0067812513327932E-2</v>
      </c>
      <c r="R24" s="5">
        <f>Sheet1!R24/Sheet1!$AB24</f>
        <v>3.480189363244765E-2</v>
      </c>
      <c r="S24" s="5">
        <f>Sheet1!S24/Sheet1!$AB24</f>
        <v>3.5143088668059881E-2</v>
      </c>
      <c r="T24" s="5">
        <f>Sheet1!T24/Sheet1!$AB24</f>
        <v>0.1850130080607327</v>
      </c>
      <c r="U24" s="5">
        <f>Sheet1!U24/Sheet1!$AB24</f>
        <v>2.5589627670917388E-2</v>
      </c>
      <c r="V24" s="5">
        <f>Sheet1!V24/Sheet1!$AB24</f>
        <v>1.6206764191581012E-3</v>
      </c>
      <c r="W24" s="5">
        <f>Sheet1!W24/Sheet1!$AB24</f>
        <v>1.4500789013519853E-3</v>
      </c>
      <c r="X24" s="5">
        <f>Sheet1!X24/Sheet1!$AB24</f>
        <v>1.4500789013519853E-3</v>
      </c>
      <c r="Y24" s="5">
        <f>Sheet1!Y24/Sheet1!$AB24</f>
        <v>5.1179255341834778E-4</v>
      </c>
      <c r="Z24" s="5">
        <f>Sheet1!Z24/Sheet1!$AB24</f>
        <v>5.5870687081502966E-2</v>
      </c>
      <c r="AA24" s="5">
        <f>Sheet1!AA24/Sheet1!$AB24</f>
        <v>6.8239007122446365E-3</v>
      </c>
      <c r="AB24" s="5">
        <f>Sheet1!AB24/Sheet1!$AB24</f>
        <v>1</v>
      </c>
      <c r="AE24" s="5">
        <f>Sheet1!B24/Sheet1!B$31</f>
        <v>2.2055341316555038E-2</v>
      </c>
      <c r="AF24" s="5">
        <f>Sheet1!C24/Sheet1!C$31</f>
        <v>5.5555555555555552E-2</v>
      </c>
      <c r="AG24" s="5">
        <f>Sheet1!D24/Sheet1!D$31</f>
        <v>3.505609711237815E-2</v>
      </c>
      <c r="AH24" s="5">
        <f>Sheet1!E24/Sheet1!E$31</f>
        <v>2.712339233413982E-2</v>
      </c>
      <c r="AI24" s="5">
        <f>Sheet1!F24/Sheet1!F$31</f>
        <v>1.0506902140501873E-2</v>
      </c>
      <c r="AJ24" s="5">
        <f>Sheet1!G24/Sheet1!G$31</f>
        <v>0.12815506902802956</v>
      </c>
      <c r="AK24" s="5">
        <f>Sheet1!H24/Sheet1!H$31</f>
        <v>2.524359845909812E-2</v>
      </c>
      <c r="AL24" s="5">
        <f>Sheet1!I24/Sheet1!I$31</f>
        <v>4.6969419520234389E-2</v>
      </c>
      <c r="AM24" s="5">
        <f>Sheet1!J24/Sheet1!J$31</f>
        <v>3.6979369404437526E-3</v>
      </c>
      <c r="AN24" s="5">
        <f>Sheet1!K24/Sheet1!K$31</f>
        <v>6.1729843915033444E-2</v>
      </c>
      <c r="AO24" s="5">
        <f>Sheet1!L24/Sheet1!L$31</f>
        <v>4.1110296695242042E-2</v>
      </c>
      <c r="AP24" s="5">
        <f>Sheet1!M24/Sheet1!M$31</f>
        <v>8.9545782263878881E-2</v>
      </c>
      <c r="AQ24" s="5">
        <f>Sheet1!N24/Sheet1!N$31</f>
        <v>3.1999804730405916E-2</v>
      </c>
      <c r="AR24" s="5">
        <f>Sheet1!O24/Sheet1!O$31</f>
        <v>2.0322886989553656E-2</v>
      </c>
      <c r="AS24" s="5">
        <f>Sheet1!P24/Sheet1!P$31</f>
        <v>1.7783505154639175E-2</v>
      </c>
      <c r="AT24" s="5">
        <f>Sheet1!Q24/Sheet1!Q$31</f>
        <v>4.1220838449394843E-2</v>
      </c>
      <c r="AU24" s="5">
        <f>Sheet1!R24/Sheet1!R$31</f>
        <v>0.48687350835322196</v>
      </c>
      <c r="AV24" s="5">
        <f>Sheet1!S24/Sheet1!S$31</f>
        <v>3.7742762916819349E-2</v>
      </c>
      <c r="AW24" s="5">
        <f>Sheet1!T24/Sheet1!T$31</f>
        <v>8.1310565875053892E-2</v>
      </c>
      <c r="AX24" s="5">
        <f>Sheet1!U24/Sheet1!U$31</f>
        <v>1.4734412219739201E-2</v>
      </c>
      <c r="AY24" s="5">
        <f>Sheet1!V24/Sheet1!V$31</f>
        <v>5.2719200887902332E-3</v>
      </c>
      <c r="AZ24" s="5">
        <f>Sheet1!W24/Sheet1!W$31</f>
        <v>5.5884286653517419E-3</v>
      </c>
      <c r="BA24" s="5">
        <f>Sheet1!X24/Sheet1!X$31</f>
        <v>2.8297960882230546E-3</v>
      </c>
      <c r="BB24" s="5">
        <f>Sheet1!Y24/Sheet1!Y$31</f>
        <v>1.5113350125944584E-2</v>
      </c>
      <c r="BC24" s="5">
        <f>Sheet1!Z24/Sheet1!Z$31</f>
        <v>9.9748724586918455E-2</v>
      </c>
      <c r="BD24" s="5">
        <f>Sheet1!AA24/Sheet1!AA$31</f>
        <v>3.7391913998597801E-2</v>
      </c>
      <c r="BE24" s="5">
        <f>Sheet1!AB24/Sheet1!AB$31</f>
        <v>4.3059863623257873E-2</v>
      </c>
      <c r="BH24" t="str">
        <f t="shared" si="0"/>
        <v>S</v>
      </c>
      <c r="BI24" t="str">
        <f t="shared" si="1"/>
        <v>F</v>
      </c>
      <c r="BJ24" t="str">
        <f t="shared" si="2"/>
        <v>L</v>
      </c>
      <c r="BK24" t="str">
        <f t="shared" si="3"/>
        <v>M</v>
      </c>
      <c r="BL24" t="str">
        <f t="shared" si="4"/>
        <v>Y</v>
      </c>
    </row>
    <row r="25" spans="1:64" x14ac:dyDescent="0.45">
      <c r="A25" t="s">
        <v>21</v>
      </c>
      <c r="B25" s="5">
        <f>Sheet1!B25/Sheet1!$AB25</f>
        <v>0.20897435897435898</v>
      </c>
      <c r="C25" s="5">
        <f>Sheet1!C25/Sheet1!$AB25</f>
        <v>9.2948717948717948E-3</v>
      </c>
      <c r="D25" s="5">
        <f>Sheet1!D25/Sheet1!$AB25</f>
        <v>4.3269230769230768E-2</v>
      </c>
      <c r="E25" s="5">
        <f>Sheet1!E25/Sheet1!$AB25</f>
        <v>9.9358974358974353E-3</v>
      </c>
      <c r="F25" s="5">
        <f>Sheet1!F25/Sheet1!$AB25</f>
        <v>0.26698717948717948</v>
      </c>
      <c r="G25" s="5">
        <f>Sheet1!G25/Sheet1!$AB25</f>
        <v>1.217948717948718E-2</v>
      </c>
      <c r="H25" s="5">
        <f>Sheet1!H25/Sheet1!$AB25</f>
        <v>2.0192307692307693E-2</v>
      </c>
      <c r="I25" s="5">
        <f>Sheet1!I25/Sheet1!$AB25</f>
        <v>8.9743589743589737E-3</v>
      </c>
      <c r="J25" s="5">
        <f>Sheet1!J25/Sheet1!$AB25</f>
        <v>6.5705128205128208E-2</v>
      </c>
      <c r="K25" s="5">
        <f>Sheet1!K25/Sheet1!$AB25</f>
        <v>0.05</v>
      </c>
      <c r="L25" s="5">
        <f>Sheet1!L25/Sheet1!$AB25</f>
        <v>1.7307692307692309E-2</v>
      </c>
      <c r="M25" s="5">
        <f>Sheet1!M25/Sheet1!$AB25</f>
        <v>2.3397435897435898E-2</v>
      </c>
      <c r="N25" s="5">
        <f>Sheet1!N25/Sheet1!$AB25</f>
        <v>2.7243589743589744E-2</v>
      </c>
      <c r="O25" s="5">
        <f>Sheet1!O25/Sheet1!$AB25</f>
        <v>1.6987179487179486E-2</v>
      </c>
      <c r="P25" s="5">
        <f>Sheet1!P25/Sheet1!$AB25</f>
        <v>7.9807692307692302E-2</v>
      </c>
      <c r="Q25" s="5">
        <f>Sheet1!Q25/Sheet1!$AB25</f>
        <v>2.9487179487179487E-2</v>
      </c>
      <c r="R25" s="5">
        <f>Sheet1!R25/Sheet1!$AB25</f>
        <v>3.205128205128205E-3</v>
      </c>
      <c r="S25" s="5">
        <f>Sheet1!S25/Sheet1!$AB25</f>
        <v>9.2948717948717948E-3</v>
      </c>
      <c r="T25" s="5">
        <f>Sheet1!T25/Sheet1!$AB25</f>
        <v>4.4230769230769233E-2</v>
      </c>
      <c r="U25" s="5">
        <f>Sheet1!U25/Sheet1!$AB25</f>
        <v>2.3076923076923078E-2</v>
      </c>
      <c r="V25" s="5">
        <f>Sheet1!V25/Sheet1!$AB25</f>
        <v>1.282051282051282E-2</v>
      </c>
      <c r="W25" s="5">
        <f>Sheet1!W25/Sheet1!$AB25</f>
        <v>5.4487179487179484E-3</v>
      </c>
      <c r="X25" s="5">
        <f>Sheet1!X25/Sheet1!$AB25</f>
        <v>4.1666666666666666E-3</v>
      </c>
      <c r="Y25" s="5">
        <f>Sheet1!Y25/Sheet1!$AB25</f>
        <v>1.2820512820512821E-3</v>
      </c>
      <c r="Z25" s="5">
        <f>Sheet1!Z25/Sheet1!$AB25</f>
        <v>4.807692307692308E-3</v>
      </c>
      <c r="AA25" s="5">
        <f>Sheet1!AA25/Sheet1!$AB25</f>
        <v>1.9230769230769232E-3</v>
      </c>
      <c r="AB25" s="5">
        <f>Sheet1!AB25/Sheet1!$AB25</f>
        <v>1</v>
      </c>
      <c r="AE25" s="5">
        <f>Sheet1!B25/Sheet1!B$31</f>
        <v>1.4703560877703357E-2</v>
      </c>
      <c r="AF25" s="5">
        <f>Sheet1!C25/Sheet1!C$31</f>
        <v>1.2508626639061422E-3</v>
      </c>
      <c r="AG25" s="5">
        <f>Sheet1!D25/Sheet1!D$31</f>
        <v>4.9659738826558766E-3</v>
      </c>
      <c r="AH25" s="5">
        <f>Sheet1!E25/Sheet1!E$31</f>
        <v>1.9737679867566534E-3</v>
      </c>
      <c r="AI25" s="5">
        <f>Sheet1!F25/Sheet1!F$31</f>
        <v>4.6554518526798191E-2</v>
      </c>
      <c r="AJ25" s="5">
        <f>Sheet1!G25/Sheet1!G$31</f>
        <v>1.7663738204806397E-3</v>
      </c>
      <c r="AK25" s="5">
        <f>Sheet1!H25/Sheet1!H$31</f>
        <v>2.8552005438477225E-3</v>
      </c>
      <c r="AL25" s="5">
        <f>Sheet1!I25/Sheet1!I$31</f>
        <v>1.2818165171214063E-3</v>
      </c>
      <c r="AM25" s="5">
        <f>Sheet1!J25/Sheet1!J$31</f>
        <v>9.9746983261969641E-3</v>
      </c>
      <c r="AN25" s="5">
        <f>Sheet1!K25/Sheet1!K$31</f>
        <v>9.153855181316747E-3</v>
      </c>
      <c r="AO25" s="5">
        <f>Sheet1!L25/Sheet1!L$31</f>
        <v>1.7208961407310622E-3</v>
      </c>
      <c r="AP25" s="5">
        <f>Sheet1!M25/Sheet1!M$31</f>
        <v>3.5087719298245615E-3</v>
      </c>
      <c r="AQ25" s="5">
        <f>Sheet1!N25/Sheet1!N$31</f>
        <v>2.0747394371353951E-3</v>
      </c>
      <c r="AR25" s="5">
        <f>Sheet1!O25/Sheet1!O$31</f>
        <v>2.0132953466286798E-3</v>
      </c>
      <c r="AS25" s="5">
        <f>Sheet1!P25/Sheet1!P$31</f>
        <v>1.6043814432989689E-2</v>
      </c>
      <c r="AT25" s="5">
        <f>Sheet1!Q25/Sheet1!Q$31</f>
        <v>5.3791732444600365E-3</v>
      </c>
      <c r="AU25" s="5">
        <f>Sheet1!R25/Sheet1!R$31</f>
        <v>5.9665871121718375E-3</v>
      </c>
      <c r="AV25" s="5">
        <f>Sheet1!S25/Sheet1!S$31</f>
        <v>1.3283253939171858E-3</v>
      </c>
      <c r="AW25" s="5">
        <f>Sheet1!T25/Sheet1!T$31</f>
        <v>2.5866431744484639E-3</v>
      </c>
      <c r="AX25" s="5">
        <f>Sheet1!U25/Sheet1!U$31</f>
        <v>1.7681294663687041E-3</v>
      </c>
      <c r="AY25" s="5">
        <f>Sheet1!V25/Sheet1!V$31</f>
        <v>5.5493895671476137E-3</v>
      </c>
      <c r="AZ25" s="5">
        <f>Sheet1!W25/Sheet1!W$31</f>
        <v>2.794214332675871E-3</v>
      </c>
      <c r="BA25" s="5">
        <f>Sheet1!X25/Sheet1!X$31</f>
        <v>1.0819808572617561E-3</v>
      </c>
      <c r="BB25" s="5">
        <f>Sheet1!Y25/Sheet1!Y$31</f>
        <v>5.0377833753148613E-3</v>
      </c>
      <c r="BC25" s="5">
        <f>Sheet1!Z25/Sheet1!Z$31</f>
        <v>1.1421609685525014E-3</v>
      </c>
      <c r="BD25" s="5">
        <f>Sheet1!AA25/Sheet1!AA$31</f>
        <v>1.4021967749474175E-3</v>
      </c>
      <c r="BE25" s="5">
        <f>Sheet1!AB25/Sheet1!AB$31</f>
        <v>5.7298065639341733E-3</v>
      </c>
      <c r="BH25" t="str">
        <f t="shared" si="0"/>
        <v>E</v>
      </c>
      <c r="BI25" t="str">
        <f t="shared" si="1"/>
        <v>A</v>
      </c>
      <c r="BJ25" t="str">
        <f t="shared" si="2"/>
        <v>O</v>
      </c>
      <c r="BK25" t="str">
        <f t="shared" si="3"/>
        <v>I</v>
      </c>
      <c r="BL25" t="str">
        <f t="shared" si="4"/>
        <v>J</v>
      </c>
    </row>
    <row r="26" spans="1:64" x14ac:dyDescent="0.45">
      <c r="A26" t="s">
        <v>22</v>
      </c>
      <c r="B26" s="5">
        <f>Sheet1!B26/Sheet1!$AB26</f>
        <v>9.7425191370911615E-2</v>
      </c>
      <c r="C26" s="5">
        <f>Sheet1!C26/Sheet1!$AB26</f>
        <v>2.9227557411273485E-2</v>
      </c>
      <c r="D26" s="5">
        <f>Sheet1!D26/Sheet1!$AB26</f>
        <v>2.5980051032243098E-2</v>
      </c>
      <c r="E26" s="5">
        <f>Sheet1!E26/Sheet1!$AB26</f>
        <v>1.5541637671073997E-2</v>
      </c>
      <c r="F26" s="5">
        <f>Sheet1!F26/Sheet1!$AB26</f>
        <v>1.8789144050104383E-2</v>
      </c>
      <c r="G26" s="5">
        <f>Sheet1!G26/Sheet1!$AB26</f>
        <v>1.5541637671073997E-2</v>
      </c>
      <c r="H26" s="5">
        <f>Sheet1!H26/Sheet1!$AB26</f>
        <v>3.2707028531663185E-2</v>
      </c>
      <c r="I26" s="5">
        <f>Sheet1!I26/Sheet1!$AB26</f>
        <v>2.3196474135931337E-2</v>
      </c>
      <c r="J26" s="5">
        <f>Sheet1!J26/Sheet1!$AB26</f>
        <v>9.1394108095569471E-2</v>
      </c>
      <c r="K26" s="5">
        <f>Sheet1!K26/Sheet1!$AB26</f>
        <v>4.0129900255161215E-2</v>
      </c>
      <c r="L26" s="5">
        <f>Sheet1!L26/Sheet1!$AB26</f>
        <v>4.546508930642542E-2</v>
      </c>
      <c r="M26" s="5">
        <f>Sheet1!M26/Sheet1!$AB26</f>
        <v>1.1366272326606355E-2</v>
      </c>
      <c r="N26" s="5">
        <f>Sheet1!N26/Sheet1!$AB26</f>
        <v>2.737183948039898E-2</v>
      </c>
      <c r="O26" s="5">
        <f>Sheet1!O26/Sheet1!$AB26</f>
        <v>1.9717003015541638E-2</v>
      </c>
      <c r="P26" s="5">
        <f>Sheet1!P26/Sheet1!$AB26</f>
        <v>6.2166550684295989E-2</v>
      </c>
      <c r="Q26" s="5">
        <f>Sheet1!Q26/Sheet1!$AB26</f>
        <v>1.6701461377870562E-2</v>
      </c>
      <c r="R26" s="5">
        <f>Sheet1!R26/Sheet1!$AB26</f>
        <v>5.1032243099048942E-3</v>
      </c>
      <c r="S26" s="5">
        <f>Sheet1!S26/Sheet1!$AB26</f>
        <v>2.8763627928554858E-2</v>
      </c>
      <c r="T26" s="5">
        <f>Sheet1!T26/Sheet1!$AB26</f>
        <v>0.18325214567385759</v>
      </c>
      <c r="U26" s="5">
        <f>Sheet1!U26/Sheet1!$AB26</f>
        <v>0.1595917420552076</v>
      </c>
      <c r="V26" s="5">
        <f>Sheet1!V26/Sheet1!$AB26</f>
        <v>1.0670378102528416E-2</v>
      </c>
      <c r="W26" s="5">
        <f>Sheet1!W26/Sheet1!$AB26</f>
        <v>4.6392948271862678E-3</v>
      </c>
      <c r="X26" s="5">
        <f>Sheet1!X26/Sheet1!$AB26</f>
        <v>2.1340756205056832E-2</v>
      </c>
      <c r="Y26" s="5">
        <f>Sheet1!Y26/Sheet1!$AB26</f>
        <v>2.0876826722338203E-3</v>
      </c>
      <c r="Z26" s="5">
        <f>Sheet1!Z26/Sheet1!$AB26</f>
        <v>9.046624913013222E-3</v>
      </c>
      <c r="AA26" s="5">
        <f>Sheet1!AA26/Sheet1!$AB26</f>
        <v>2.7835768963117608E-3</v>
      </c>
      <c r="AB26" s="5">
        <f>Sheet1!AB26/Sheet1!$AB26</f>
        <v>1</v>
      </c>
      <c r="AE26" s="5">
        <f>Sheet1!B26/Sheet1!B$31</f>
        <v>9.4716189702997097E-3</v>
      </c>
      <c r="AF26" s="5">
        <f>Sheet1!C26/Sheet1!C$31</f>
        <v>5.434782608695652E-3</v>
      </c>
      <c r="AG26" s="5">
        <f>Sheet1!D26/Sheet1!D$31</f>
        <v>4.1199190730182083E-3</v>
      </c>
      <c r="AH26" s="5">
        <f>Sheet1!E26/Sheet1!E$31</f>
        <v>4.2658856487966385E-3</v>
      </c>
      <c r="AI26" s="5">
        <f>Sheet1!F26/Sheet1!F$31</f>
        <v>4.5269099647907004E-3</v>
      </c>
      <c r="AJ26" s="5">
        <f>Sheet1!G26/Sheet1!G$31</f>
        <v>3.1143959466369171E-3</v>
      </c>
      <c r="AK26" s="5">
        <f>Sheet1!H26/Sheet1!H$31</f>
        <v>6.390210740992522E-3</v>
      </c>
      <c r="AL26" s="5">
        <f>Sheet1!I26/Sheet1!I$31</f>
        <v>4.5779161325764511E-3</v>
      </c>
      <c r="AM26" s="5">
        <f>Sheet1!J26/Sheet1!J$31</f>
        <v>1.9170883612300505E-2</v>
      </c>
      <c r="AN26" s="5">
        <f>Sheet1!K26/Sheet1!K$31</f>
        <v>1.0151390681844855E-2</v>
      </c>
      <c r="AO26" s="5">
        <f>Sheet1!L26/Sheet1!L$31</f>
        <v>6.2462156219127438E-3</v>
      </c>
      <c r="AP26" s="5">
        <f>Sheet1!M26/Sheet1!M$31</f>
        <v>2.3552030761836099E-3</v>
      </c>
      <c r="AQ26" s="5">
        <f>Sheet1!N26/Sheet1!N$31</f>
        <v>2.8802265127291365E-3</v>
      </c>
      <c r="AR26" s="5">
        <f>Sheet1!O26/Sheet1!O$31</f>
        <v>3.2288698955365621E-3</v>
      </c>
      <c r="AS26" s="5">
        <f>Sheet1!P26/Sheet1!P$31</f>
        <v>1.7268041237113403E-2</v>
      </c>
      <c r="AT26" s="5">
        <f>Sheet1!Q26/Sheet1!Q$31</f>
        <v>4.2097877565339418E-3</v>
      </c>
      <c r="AU26" s="5">
        <f>Sheet1!R26/Sheet1!R$31</f>
        <v>1.3126491646778043E-2</v>
      </c>
      <c r="AV26" s="5">
        <f>Sheet1!S26/Sheet1!S$31</f>
        <v>5.6797361670941739E-3</v>
      </c>
      <c r="AW26" s="5">
        <f>Sheet1!T26/Sheet1!T$31</f>
        <v>1.4807594984161496E-2</v>
      </c>
      <c r="AX26" s="5">
        <f>Sheet1!U26/Sheet1!U$31</f>
        <v>1.6895459345300949E-2</v>
      </c>
      <c r="AY26" s="5">
        <f>Sheet1!V26/Sheet1!V$31</f>
        <v>6.3817980022197558E-3</v>
      </c>
      <c r="AZ26" s="5">
        <f>Sheet1!W26/Sheet1!W$31</f>
        <v>3.2873109796186721E-3</v>
      </c>
      <c r="BA26" s="5">
        <f>Sheet1!X26/Sheet1!X$31</f>
        <v>7.6570952975447354E-3</v>
      </c>
      <c r="BB26" s="5">
        <f>Sheet1!Y26/Sheet1!Y$31</f>
        <v>1.1335012594458438E-2</v>
      </c>
      <c r="BC26" s="5">
        <f>Sheet1!Z26/Sheet1!Z$31</f>
        <v>2.9696185182365034E-3</v>
      </c>
      <c r="BD26" s="5">
        <f>Sheet1!AA26/Sheet1!AA$31</f>
        <v>2.804393549894835E-3</v>
      </c>
      <c r="BE26" s="5">
        <f>Sheet1!AB26/Sheet1!AB$31</f>
        <v>7.9170500311282754E-3</v>
      </c>
      <c r="BH26" t="str">
        <f t="shared" si="0"/>
        <v>S</v>
      </c>
      <c r="BI26" t="str">
        <f t="shared" si="1"/>
        <v>T</v>
      </c>
      <c r="BJ26" t="str">
        <f t="shared" si="2"/>
        <v>A</v>
      </c>
      <c r="BK26" t="str">
        <f t="shared" si="3"/>
        <v>I</v>
      </c>
      <c r="BL26" t="str">
        <f t="shared" si="4"/>
        <v>O</v>
      </c>
    </row>
    <row r="27" spans="1:64" x14ac:dyDescent="0.45">
      <c r="A27" t="s">
        <v>23</v>
      </c>
      <c r="B27" s="5">
        <f>Sheet1!B27/Sheet1!$AB27</f>
        <v>0.23910283537875582</v>
      </c>
      <c r="C27" s="5">
        <f>Sheet1!C27/Sheet1!$AB27</f>
        <v>1.5234870926787981E-2</v>
      </c>
      <c r="D27" s="5">
        <f>Sheet1!D27/Sheet1!$AB27</f>
        <v>1.6081252644942871E-2</v>
      </c>
      <c r="E27" s="5">
        <f>Sheet1!E27/Sheet1!$AB27</f>
        <v>4.1895895048666948E-2</v>
      </c>
      <c r="F27" s="5">
        <f>Sheet1!F27/Sheet1!$AB27</f>
        <v>0.43377063055438003</v>
      </c>
      <c r="G27" s="5">
        <f>Sheet1!G27/Sheet1!$AB27</f>
        <v>2.2005924672027083E-2</v>
      </c>
      <c r="H27" s="5">
        <f>Sheet1!H27/Sheet1!$AB27</f>
        <v>1.2695725772323318E-2</v>
      </c>
      <c r="I27" s="5">
        <f>Sheet1!I27/Sheet1!$AB27</f>
        <v>5.0782903089293275E-3</v>
      </c>
      <c r="J27" s="5">
        <f>Sheet1!J27/Sheet1!$AB27</f>
        <v>5.2898857384680489E-2</v>
      </c>
      <c r="K27" s="5">
        <f>Sheet1!K27/Sheet1!$AB27</f>
        <v>2.4968260685569191E-2</v>
      </c>
      <c r="L27" s="5">
        <f>Sheet1!L27/Sheet1!$AB27</f>
        <v>5.5014811680067707E-3</v>
      </c>
      <c r="M27" s="5">
        <f>Sheet1!M27/Sheet1!$AB27</f>
        <v>1.4811680067710538E-2</v>
      </c>
      <c r="N27" s="5">
        <f>Sheet1!N27/Sheet1!$AB27</f>
        <v>1.8620397799407534E-2</v>
      </c>
      <c r="O27" s="5">
        <f>Sheet1!O27/Sheet1!$AB27</f>
        <v>1.1426153195090986E-2</v>
      </c>
      <c r="P27" s="5">
        <f>Sheet1!P27/Sheet1!$AB27</f>
        <v>2.5391451544646636E-2</v>
      </c>
      <c r="Q27" s="5">
        <f>Sheet1!Q27/Sheet1!$AB27</f>
        <v>1.184934405416843E-2</v>
      </c>
      <c r="R27" s="5">
        <f>Sheet1!R27/Sheet1!$AB27</f>
        <v>1.6927634363097758E-3</v>
      </c>
      <c r="S27" s="5">
        <f>Sheet1!S27/Sheet1!$AB27</f>
        <v>8.4638171815488786E-3</v>
      </c>
      <c r="T27" s="5">
        <f>Sheet1!T27/Sheet1!$AB27</f>
        <v>5.5014811680067707E-3</v>
      </c>
      <c r="U27" s="5">
        <f>Sheet1!U27/Sheet1!$AB27</f>
        <v>1.184934405416843E-2</v>
      </c>
      <c r="V27" s="5">
        <f>Sheet1!V27/Sheet1!$AB27</f>
        <v>6.771053745239103E-3</v>
      </c>
      <c r="W27" s="5">
        <f>Sheet1!W27/Sheet1!$AB27</f>
        <v>1.6927634363097758E-3</v>
      </c>
      <c r="X27" s="5">
        <f>Sheet1!X27/Sheet1!$AB27</f>
        <v>2.5391451544646637E-3</v>
      </c>
      <c r="Y27" s="5">
        <f>Sheet1!Y27/Sheet1!$AB27</f>
        <v>3.8087177316969952E-3</v>
      </c>
      <c r="Z27" s="5">
        <f>Sheet1!Z27/Sheet1!$AB27</f>
        <v>2.1159542953872196E-3</v>
      </c>
      <c r="AA27" s="5">
        <f>Sheet1!AA27/Sheet1!$AB27</f>
        <v>4.2319085907744393E-3</v>
      </c>
      <c r="AB27" s="5">
        <f>Sheet1!AB27/Sheet1!$AB27</f>
        <v>1</v>
      </c>
      <c r="AE27" s="5">
        <f>Sheet1!B27/Sheet1!B$31</f>
        <v>1.274158266242699E-2</v>
      </c>
      <c r="AF27" s="5">
        <f>Sheet1!C27/Sheet1!C$31</f>
        <v>1.5527950310559005E-3</v>
      </c>
      <c r="AG27" s="5">
        <f>Sheet1!D27/Sheet1!D$31</f>
        <v>1.3978296854883208E-3</v>
      </c>
      <c r="AH27" s="5">
        <f>Sheet1!E27/Sheet1!E$31</f>
        <v>6.3033235706099582E-3</v>
      </c>
      <c r="AI27" s="5">
        <f>Sheet1!F27/Sheet1!F$31</f>
        <v>5.7284971776672439E-2</v>
      </c>
      <c r="AJ27" s="5">
        <f>Sheet1!G27/Sheet1!G$31</f>
        <v>2.4171431227629804E-3</v>
      </c>
      <c r="AK27" s="5">
        <f>Sheet1!H27/Sheet1!H$31</f>
        <v>1.3596193065941536E-3</v>
      </c>
      <c r="AL27" s="5">
        <f>Sheet1!I27/Sheet1!I$31</f>
        <v>5.4934993590917414E-4</v>
      </c>
      <c r="AM27" s="5">
        <f>Sheet1!J27/Sheet1!J$31</f>
        <v>6.0821331257298562E-3</v>
      </c>
      <c r="AN27" s="5">
        <f>Sheet1!K27/Sheet1!K$31</f>
        <v>3.4620349724210774E-3</v>
      </c>
      <c r="AO27" s="5">
        <f>Sheet1!L27/Sheet1!L$31</f>
        <v>4.1428981165747791E-4</v>
      </c>
      <c r="AP27" s="5">
        <f>Sheet1!M27/Sheet1!M$31</f>
        <v>1.6822879115597211E-3</v>
      </c>
      <c r="AQ27" s="5">
        <f>Sheet1!N27/Sheet1!N$31</f>
        <v>1.0739827674583222E-3</v>
      </c>
      <c r="AR27" s="5">
        <f>Sheet1!O27/Sheet1!O$31</f>
        <v>1.0256410256410256E-3</v>
      </c>
      <c r="AS27" s="5">
        <f>Sheet1!P27/Sheet1!P$31</f>
        <v>3.8659793814432991E-3</v>
      </c>
      <c r="AT27" s="5">
        <f>Sheet1!Q27/Sheet1!Q$31</f>
        <v>1.6371396830965328E-3</v>
      </c>
      <c r="AU27" s="5">
        <f>Sheet1!R27/Sheet1!R$31</f>
        <v>2.3866348448687352E-3</v>
      </c>
      <c r="AV27" s="5">
        <f>Sheet1!S27/Sheet1!S$31</f>
        <v>9.1608647856357645E-4</v>
      </c>
      <c r="AW27" s="5">
        <f>Sheet1!T27/Sheet1!T$31</f>
        <v>2.4366928454949298E-4</v>
      </c>
      <c r="AX27" s="5">
        <f>Sheet1!U27/Sheet1!U$31</f>
        <v>6.8760590358782933E-4</v>
      </c>
      <c r="AY27" s="5">
        <f>Sheet1!V27/Sheet1!V$31</f>
        <v>2.2197558268590455E-3</v>
      </c>
      <c r="AZ27" s="5">
        <f>Sheet1!W27/Sheet1!W$31</f>
        <v>6.5746219592373442E-4</v>
      </c>
      <c r="BA27" s="5">
        <f>Sheet1!X27/Sheet1!X$31</f>
        <v>4.9937578027465666E-4</v>
      </c>
      <c r="BB27" s="5">
        <f>Sheet1!Y27/Sheet1!Y$31</f>
        <v>1.1335012594458438E-2</v>
      </c>
      <c r="BC27" s="5">
        <f>Sheet1!Z27/Sheet1!Z$31</f>
        <v>3.8072032285083377E-4</v>
      </c>
      <c r="BD27" s="5">
        <f>Sheet1!AA27/Sheet1!AA$31</f>
        <v>2.3369946249123625E-3</v>
      </c>
      <c r="BE27" s="5">
        <f>Sheet1!AB27/Sheet1!AB$31</f>
        <v>4.3395938815950167E-3</v>
      </c>
      <c r="BH27" t="str">
        <f t="shared" si="0"/>
        <v>E</v>
      </c>
      <c r="BI27" t="str">
        <f t="shared" si="1"/>
        <v>A</v>
      </c>
      <c r="BJ27" t="str">
        <f t="shared" si="2"/>
        <v>I</v>
      </c>
      <c r="BK27" t="str">
        <f t="shared" si="3"/>
        <v>D</v>
      </c>
      <c r="BL27" t="str">
        <f t="shared" si="4"/>
        <v>O</v>
      </c>
    </row>
    <row r="28" spans="1:64" x14ac:dyDescent="0.45">
      <c r="A28" t="s">
        <v>24</v>
      </c>
      <c r="B28" s="5">
        <f>Sheet1!B28/Sheet1!$AB28</f>
        <v>6.4294379296401138E-2</v>
      </c>
      <c r="C28" s="5">
        <f>Sheet1!C28/Sheet1!$AB28</f>
        <v>1.7994338859684593E-2</v>
      </c>
      <c r="D28" s="5">
        <f>Sheet1!D28/Sheet1!$AB28</f>
        <v>4.0234532955923982E-2</v>
      </c>
      <c r="E28" s="5">
        <f>Sheet1!E28/Sheet1!$AB28</f>
        <v>2.1734735139506672E-2</v>
      </c>
      <c r="F28" s="5">
        <f>Sheet1!F28/Sheet1!$AB28</f>
        <v>2.3048928427011728E-2</v>
      </c>
      <c r="G28" s="5">
        <f>Sheet1!G28/Sheet1!$AB28</f>
        <v>9.8059037606146385E-3</v>
      </c>
      <c r="H28" s="5">
        <f>Sheet1!H28/Sheet1!$AB28</f>
        <v>1.6477961989486454E-2</v>
      </c>
      <c r="I28" s="5">
        <f>Sheet1!I28/Sheet1!$AB28</f>
        <v>8.1479983825313379E-2</v>
      </c>
      <c r="J28" s="5">
        <f>Sheet1!J28/Sheet1!$AB28</f>
        <v>1.0210270926000809E-2</v>
      </c>
      <c r="K28" s="5">
        <f>Sheet1!K28/Sheet1!$AB28</f>
        <v>2.5576223210675292E-2</v>
      </c>
      <c r="L28" s="5">
        <f>Sheet1!L28/Sheet1!$AB28</f>
        <v>0.10938131823695917</v>
      </c>
      <c r="M28" s="5">
        <f>Sheet1!M28/Sheet1!$AB28</f>
        <v>2.0723817226041247E-2</v>
      </c>
      <c r="N28" s="5">
        <f>Sheet1!N28/Sheet1!$AB28</f>
        <v>0.17145167812373635</v>
      </c>
      <c r="O28" s="5">
        <f>Sheet1!O28/Sheet1!$AB28</f>
        <v>5.2466639708855643E-2</v>
      </c>
      <c r="P28" s="5">
        <f>Sheet1!P28/Sheet1!$AB28</f>
        <v>8.5928022644561255E-3</v>
      </c>
      <c r="Q28" s="5">
        <f>Sheet1!Q28/Sheet1!$AB28</f>
        <v>7.9862515163768698E-3</v>
      </c>
      <c r="R28" s="5">
        <f>Sheet1!R28/Sheet1!$AB28</f>
        <v>6.0655074807925596E-4</v>
      </c>
      <c r="S28" s="5">
        <f>Sheet1!S28/Sheet1!$AB28</f>
        <v>6.6720582288718161E-2</v>
      </c>
      <c r="T28" s="5">
        <f>Sheet1!T28/Sheet1!$AB28</f>
        <v>0.12080469065911847</v>
      </c>
      <c r="U28" s="5">
        <f>Sheet1!U28/Sheet1!$AB28</f>
        <v>8.6332389809947438E-2</v>
      </c>
      <c r="V28" s="5">
        <f>Sheet1!V28/Sheet1!$AB28</f>
        <v>3.3360291144359077E-3</v>
      </c>
      <c r="W28" s="5">
        <f>Sheet1!W28/Sheet1!$AB28</f>
        <v>1.5163768701981399E-3</v>
      </c>
      <c r="X28" s="5">
        <f>Sheet1!X28/Sheet1!$AB28</f>
        <v>6.5709664375252731E-3</v>
      </c>
      <c r="Y28" s="5">
        <f>Sheet1!Y28/Sheet1!$AB28</f>
        <v>6.9753336029114432E-3</v>
      </c>
      <c r="Z28" s="5">
        <f>Sheet1!Z28/Sheet1!$AB28</f>
        <v>2.1734735139506672E-2</v>
      </c>
      <c r="AA28" s="5">
        <f>Sheet1!AA28/Sheet1!$AB28</f>
        <v>3.9425798625151642E-3</v>
      </c>
      <c r="AB28" s="5">
        <f>Sheet1!AB28/Sheet1!$AB28</f>
        <v>1</v>
      </c>
      <c r="AE28" s="5">
        <f>Sheet1!B28/Sheet1!B$31</f>
        <v>1.4342737297882416E-2</v>
      </c>
      <c r="AF28" s="5">
        <f>Sheet1!C28/Sheet1!C$31</f>
        <v>7.6777087646652861E-3</v>
      </c>
      <c r="AG28" s="5">
        <f>Sheet1!D28/Sheet1!D$31</f>
        <v>1.4640426705903991E-2</v>
      </c>
      <c r="AH28" s="5">
        <f>Sheet1!E28/Sheet1!E$31</f>
        <v>1.3689036037183243E-2</v>
      </c>
      <c r="AI28" s="5">
        <f>Sheet1!F28/Sheet1!F$31</f>
        <v>1.2742413234225675E-2</v>
      </c>
      <c r="AJ28" s="5">
        <f>Sheet1!G28/Sheet1!G$31</f>
        <v>4.5089015943847906E-3</v>
      </c>
      <c r="AK28" s="5">
        <f>Sheet1!H28/Sheet1!H$31</f>
        <v>7.3872648991615683E-3</v>
      </c>
      <c r="AL28" s="5">
        <f>Sheet1!I28/Sheet1!I$31</f>
        <v>3.6898004028566196E-2</v>
      </c>
      <c r="AM28" s="5">
        <f>Sheet1!J28/Sheet1!J$31</f>
        <v>4.9143635655897232E-3</v>
      </c>
      <c r="AN28" s="5">
        <f>Sheet1!K28/Sheet1!K$31</f>
        <v>1.4845675390212417E-2</v>
      </c>
      <c r="AO28" s="5">
        <f>Sheet1!L28/Sheet1!L$31</f>
        <v>3.4481659708722391E-2</v>
      </c>
      <c r="AP28" s="5">
        <f>Sheet1!M28/Sheet1!M$31</f>
        <v>9.8534006248497952E-3</v>
      </c>
      <c r="AQ28" s="5">
        <f>Sheet1!N28/Sheet1!N$31</f>
        <v>4.1397153945666239E-2</v>
      </c>
      <c r="AR28" s="5">
        <f>Sheet1!O28/Sheet1!O$31</f>
        <v>1.9715099715099715E-2</v>
      </c>
      <c r="AS28" s="5">
        <f>Sheet1!P28/Sheet1!P$31</f>
        <v>5.4768041237113398E-3</v>
      </c>
      <c r="AT28" s="5">
        <f>Sheet1!Q28/Sheet1!Q$31</f>
        <v>4.6190726773080743E-3</v>
      </c>
      <c r="AU28" s="5">
        <f>Sheet1!R28/Sheet1!R$31</f>
        <v>3.5799522673031028E-3</v>
      </c>
      <c r="AV28" s="5">
        <f>Sheet1!S28/Sheet1!S$31</f>
        <v>3.023085379259802E-2</v>
      </c>
      <c r="AW28" s="5">
        <f>Sheet1!T28/Sheet1!T$31</f>
        <v>2.2398830387434163E-2</v>
      </c>
      <c r="AX28" s="5">
        <f>Sheet1!U28/Sheet1!U$31</f>
        <v>2.0971980059428796E-2</v>
      </c>
      <c r="AY28" s="5">
        <f>Sheet1!V28/Sheet1!V$31</f>
        <v>4.5782463928967813E-3</v>
      </c>
      <c r="AZ28" s="5">
        <f>Sheet1!W28/Sheet1!W$31</f>
        <v>2.465483234714004E-3</v>
      </c>
      <c r="BA28" s="5">
        <f>Sheet1!X28/Sheet1!X$31</f>
        <v>5.4099042863087806E-3</v>
      </c>
      <c r="BB28" s="5">
        <f>Sheet1!Y28/Sheet1!Y$31</f>
        <v>8.6901763224181361E-2</v>
      </c>
      <c r="BC28" s="5">
        <f>Sheet1!Z28/Sheet1!Z$31</f>
        <v>1.6370973882585852E-2</v>
      </c>
      <c r="BD28" s="5">
        <f>Sheet1!AA28/Sheet1!AA$31</f>
        <v>9.1142790371582152E-3</v>
      </c>
      <c r="BE28" s="5">
        <f>Sheet1!AB28/Sheet1!AB$31</f>
        <v>1.816642517001181E-2</v>
      </c>
      <c r="BH28" t="str">
        <f t="shared" si="0"/>
        <v>M</v>
      </c>
      <c r="BI28" t="str">
        <f t="shared" si="1"/>
        <v>S</v>
      </c>
      <c r="BJ28" t="str">
        <f t="shared" si="2"/>
        <v>K</v>
      </c>
      <c r="BK28" t="str">
        <f t="shared" si="3"/>
        <v>T</v>
      </c>
      <c r="BL28" t="str">
        <f t="shared" si="4"/>
        <v>H</v>
      </c>
    </row>
    <row r="29" spans="1:64" x14ac:dyDescent="0.45">
      <c r="A29" t="s">
        <v>25</v>
      </c>
      <c r="B29" s="5">
        <f>Sheet1!B29/Sheet1!$AB29</f>
        <v>0.37602179836512262</v>
      </c>
      <c r="C29" s="5">
        <f>Sheet1!C29/Sheet1!$AB29</f>
        <v>9.7314130011677703E-3</v>
      </c>
      <c r="D29" s="5">
        <f>Sheet1!D29/Sheet1!$AB29</f>
        <v>1.3623978201634877E-2</v>
      </c>
      <c r="E29" s="5">
        <f>Sheet1!E29/Sheet1!$AB29</f>
        <v>9.7314130011677703E-3</v>
      </c>
      <c r="F29" s="5">
        <f>Sheet1!F29/Sheet1!$AB29</f>
        <v>4.7878551965745426E-2</v>
      </c>
      <c r="G29" s="5">
        <f>Sheet1!G29/Sheet1!$AB29</f>
        <v>2.7247956403269754E-3</v>
      </c>
      <c r="H29" s="5">
        <f>Sheet1!H29/Sheet1!$AB29</f>
        <v>9.3421564811210587E-3</v>
      </c>
      <c r="I29" s="5">
        <f>Sheet1!I29/Sheet1!$AB29</f>
        <v>7.0066173608407945E-3</v>
      </c>
      <c r="J29" s="5">
        <f>Sheet1!J29/Sheet1!$AB29</f>
        <v>0.11483067341377969</v>
      </c>
      <c r="K29" s="5">
        <f>Sheet1!K29/Sheet1!$AB29</f>
        <v>8.5636434410276373E-3</v>
      </c>
      <c r="L29" s="5">
        <f>Sheet1!L29/Sheet1!$AB29</f>
        <v>7.1623199688594791E-2</v>
      </c>
      <c r="M29" s="5">
        <f>Sheet1!M29/Sheet1!$AB29</f>
        <v>7.3958738808875052E-3</v>
      </c>
      <c r="N29" s="5">
        <f>Sheet1!N29/Sheet1!$AB29</f>
        <v>3.7757882444530946E-2</v>
      </c>
      <c r="O29" s="5">
        <f>Sheet1!O29/Sheet1!$AB29</f>
        <v>1.0509926041261192E-2</v>
      </c>
      <c r="P29" s="5">
        <f>Sheet1!P29/Sheet1!$AB29</f>
        <v>0.13507201245620865</v>
      </c>
      <c r="Q29" s="5">
        <f>Sheet1!Q29/Sheet1!$AB29</f>
        <v>5.0603347606072401E-3</v>
      </c>
      <c r="R29" s="5">
        <f>Sheet1!R29/Sheet1!$AB29</f>
        <v>4.6710782405605293E-3</v>
      </c>
      <c r="S29" s="5">
        <f>Sheet1!S29/Sheet1!$AB29</f>
        <v>8.9528999610743489E-3</v>
      </c>
      <c r="T29" s="5">
        <f>Sheet1!T29/Sheet1!$AB29</f>
        <v>1.4402491241728299E-2</v>
      </c>
      <c r="U29" s="5">
        <f>Sheet1!U29/Sheet1!$AB29</f>
        <v>1.9852082522382249E-2</v>
      </c>
      <c r="V29" s="5">
        <f>Sheet1!V29/Sheet1!$AB29</f>
        <v>2.6858699883223043E-2</v>
      </c>
      <c r="W29" s="5">
        <f>Sheet1!W29/Sheet1!$AB29</f>
        <v>7.7851304009342152E-4</v>
      </c>
      <c r="X29" s="5">
        <f>Sheet1!X29/Sheet1!$AB29</f>
        <v>4.2818217205138186E-3</v>
      </c>
      <c r="Y29" s="5">
        <f>Sheet1!Y29/Sheet1!$AB29</f>
        <v>3.8925652004671076E-4</v>
      </c>
      <c r="Z29" s="5">
        <f>Sheet1!Z29/Sheet1!$AB29</f>
        <v>3.9314908524717786E-2</v>
      </c>
      <c r="AA29" s="5">
        <f>Sheet1!AA29/Sheet1!$AB29</f>
        <v>1.3623978201634877E-2</v>
      </c>
      <c r="AB29" s="5">
        <f>Sheet1!AB29/Sheet1!$AB29</f>
        <v>1</v>
      </c>
      <c r="AE29" s="5">
        <f>Sheet1!B29/Sheet1!B$31</f>
        <v>2.1784723631689332E-2</v>
      </c>
      <c r="AF29" s="5">
        <f>Sheet1!C29/Sheet1!C$31</f>
        <v>1.0783298826777088E-3</v>
      </c>
      <c r="AG29" s="5">
        <f>Sheet1!D29/Sheet1!D$31</f>
        <v>1.2874747103181902E-3</v>
      </c>
      <c r="AH29" s="5">
        <f>Sheet1!E29/Sheet1!E$31</f>
        <v>1.5917483764166561E-3</v>
      </c>
      <c r="AI29" s="5">
        <f>Sheet1!F29/Sheet1!F$31</f>
        <v>6.8741966132006933E-3</v>
      </c>
      <c r="AJ29" s="5">
        <f>Sheet1!G29/Sheet1!G$31</f>
        <v>3.2538465114117046E-4</v>
      </c>
      <c r="AK29" s="5">
        <f>Sheet1!H29/Sheet1!H$31</f>
        <v>1.087695445275323E-3</v>
      </c>
      <c r="AL29" s="5">
        <f>Sheet1!I29/Sheet1!I$31</f>
        <v>8.240249038637612E-4</v>
      </c>
      <c r="AM29" s="5">
        <f>Sheet1!J29/Sheet1!J$31</f>
        <v>1.4353834176722461E-2</v>
      </c>
      <c r="AN29" s="5">
        <f>Sheet1!K29/Sheet1!K$31</f>
        <v>1.2909282948010796E-3</v>
      </c>
      <c r="AO29" s="5">
        <f>Sheet1!L29/Sheet1!L$31</f>
        <v>5.8637942573058419E-3</v>
      </c>
      <c r="AP29" s="5">
        <f>Sheet1!M29/Sheet1!M$31</f>
        <v>9.1324200913242006E-4</v>
      </c>
      <c r="AQ29" s="5">
        <f>Sheet1!N29/Sheet1!N$31</f>
        <v>2.3676438282603921E-3</v>
      </c>
      <c r="AR29" s="5">
        <f>Sheet1!O29/Sheet1!O$31</f>
        <v>1.0256410256410256E-3</v>
      </c>
      <c r="AS29" s="5">
        <f>Sheet1!P29/Sheet1!P$31</f>
        <v>2.2358247422680413E-2</v>
      </c>
      <c r="AT29" s="5">
        <f>Sheet1!Q29/Sheet1!Q$31</f>
        <v>7.6010056715196167E-4</v>
      </c>
      <c r="AU29" s="5">
        <f>Sheet1!R29/Sheet1!R$31</f>
        <v>7.1599045346062056E-3</v>
      </c>
      <c r="AV29" s="5">
        <f>Sheet1!S29/Sheet1!S$31</f>
        <v>1.0534994503481128E-3</v>
      </c>
      <c r="AW29" s="5">
        <f>Sheet1!T29/Sheet1!T$31</f>
        <v>6.9352027141009545E-4</v>
      </c>
      <c r="AX29" s="5">
        <f>Sheet1!U29/Sheet1!U$31</f>
        <v>1.2524250386778321E-3</v>
      </c>
      <c r="AY29" s="5">
        <f>Sheet1!V29/Sheet1!V$31</f>
        <v>9.5726970033296332E-3</v>
      </c>
      <c r="AZ29" s="5">
        <f>Sheet1!W29/Sheet1!W$31</f>
        <v>3.2873109796186721E-4</v>
      </c>
      <c r="BA29" s="5">
        <f>Sheet1!X29/Sheet1!X$31</f>
        <v>9.1552226383687053E-4</v>
      </c>
      <c r="BB29" s="5">
        <f>Sheet1!Y29/Sheet1!Y$31</f>
        <v>1.2594458438287153E-3</v>
      </c>
      <c r="BC29" s="5">
        <f>Sheet1!Z29/Sheet1!Z$31</f>
        <v>7.6905505215868423E-3</v>
      </c>
      <c r="BD29" s="5">
        <f>Sheet1!AA29/Sheet1!AA$31</f>
        <v>8.1794811871932702E-3</v>
      </c>
      <c r="BE29" s="5">
        <f>Sheet1!AB29/Sheet1!AB$31</f>
        <v>4.7179080329316963E-3</v>
      </c>
      <c r="BH29" t="str">
        <f t="shared" si="0"/>
        <v>A</v>
      </c>
      <c r="BI29" t="str">
        <f t="shared" si="1"/>
        <v>O</v>
      </c>
      <c r="BJ29" t="str">
        <f t="shared" si="2"/>
        <v>I</v>
      </c>
      <c r="BK29" t="str">
        <f t="shared" si="3"/>
        <v>K</v>
      </c>
      <c r="BL29" t="str">
        <f t="shared" si="4"/>
        <v>E</v>
      </c>
    </row>
    <row r="30" spans="1:64" x14ac:dyDescent="0.45">
      <c r="A30" t="s">
        <v>35</v>
      </c>
      <c r="B30" s="5">
        <f>Sheet1!B30/Sheet1!$AB30</f>
        <v>8.5311961650812673E-2</v>
      </c>
      <c r="C30" s="5">
        <f>Sheet1!C30/Sheet1!$AB30</f>
        <v>4.7636881132499441E-2</v>
      </c>
      <c r="D30" s="5">
        <f>Sheet1!D30/Sheet1!$AB30</f>
        <v>3.1982623024492549E-2</v>
      </c>
      <c r="E30" s="5">
        <f>Sheet1!E30/Sheet1!$AB30</f>
        <v>5.4452849973784738E-2</v>
      </c>
      <c r="F30" s="5">
        <f>Sheet1!F30/Sheet1!$AB30</f>
        <v>0.11879259980525804</v>
      </c>
      <c r="G30" s="5">
        <f>Sheet1!G30/Sheet1!$AB30</f>
        <v>2.381844056624972E-2</v>
      </c>
      <c r="H30" s="5">
        <f>Sheet1!H30/Sheet1!$AB30</f>
        <v>5.8122987042169123E-2</v>
      </c>
      <c r="I30" s="5">
        <f>Sheet1!I30/Sheet1!$AB30</f>
        <v>8.0143809452475467E-3</v>
      </c>
      <c r="J30" s="5">
        <f>Sheet1!J30/Sheet1!$AB30</f>
        <v>4.5914163733053702E-2</v>
      </c>
      <c r="K30" s="5">
        <f>Sheet1!K30/Sheet1!$AB30</f>
        <v>6.1643322597558232E-2</v>
      </c>
      <c r="L30" s="5">
        <f>Sheet1!L30/Sheet1!$AB30</f>
        <v>0.11916710358774624</v>
      </c>
      <c r="M30" s="5">
        <f>Sheet1!M30/Sheet1!$AB30</f>
        <v>8.2390832147404697E-3</v>
      </c>
      <c r="N30" s="5">
        <f>Sheet1!N30/Sheet1!$AB30</f>
        <v>4.3816942551119765E-2</v>
      </c>
      <c r="O30" s="5">
        <f>Sheet1!O30/Sheet1!$AB30</f>
        <v>3.0709310164032656E-2</v>
      </c>
      <c r="P30" s="5">
        <f>Sheet1!P30/Sheet1!$AB30</f>
        <v>8.2390832147404697E-3</v>
      </c>
      <c r="Q30" s="5">
        <f>Sheet1!Q30/Sheet1!$AB30</f>
        <v>1.5804059621002172E-2</v>
      </c>
      <c r="R30" s="5">
        <f>Sheet1!R30/Sheet1!$AB30</f>
        <v>4.3442438768631561E-3</v>
      </c>
      <c r="S30" s="5">
        <f>Sheet1!S30/Sheet1!$AB30</f>
        <v>2.5541157965695453E-2</v>
      </c>
      <c r="T30" s="5">
        <f>Sheet1!T30/Sheet1!$AB30</f>
        <v>4.5464759194067859E-2</v>
      </c>
      <c r="U30" s="5">
        <f>Sheet1!U30/Sheet1!$AB30</f>
        <v>9.212793049209797E-2</v>
      </c>
      <c r="V30" s="5">
        <f>Sheet1!V30/Sheet1!$AB30</f>
        <v>2.7039173095648267E-2</v>
      </c>
      <c r="W30" s="5">
        <f>Sheet1!W30/Sheet1!$AB30</f>
        <v>8.3139839712381095E-3</v>
      </c>
      <c r="X30" s="5">
        <f>Sheet1!X30/Sheet1!$AB30</f>
        <v>7.7896786757546254E-3</v>
      </c>
      <c r="Y30" s="5">
        <f>Sheet1!Y30/Sheet1!$AB30</f>
        <v>8.0143809452475467E-3</v>
      </c>
      <c r="Z30" s="5">
        <f>Sheet1!Z30/Sheet1!$AB30</f>
        <v>1.4081342221556438E-2</v>
      </c>
      <c r="AA30" s="5">
        <f>Sheet1!AA30/Sheet1!$AB30</f>
        <v>5.6175567373230473E-3</v>
      </c>
      <c r="AB30" s="5">
        <f>Sheet1!AB30/Sheet1!$AB30</f>
        <v>1</v>
      </c>
      <c r="AE30" s="5">
        <f>Sheet1!B30/Sheet1!B$31</f>
        <v>2.5686128588503259E-2</v>
      </c>
      <c r="AF30" s="5">
        <f>Sheet1!C30/Sheet1!C$31</f>
        <v>2.7432712215320912E-2</v>
      </c>
      <c r="AG30" s="5">
        <f>Sheet1!D30/Sheet1!D$31</f>
        <v>1.5707191465881919E-2</v>
      </c>
      <c r="AH30" s="5">
        <f>Sheet1!E30/Sheet1!E$31</f>
        <v>4.6288042786196359E-2</v>
      </c>
      <c r="AI30" s="5">
        <f>Sheet1!F30/Sheet1!F$31</f>
        <v>8.8638014866148779E-2</v>
      </c>
      <c r="AJ30" s="5">
        <f>Sheet1!G30/Sheet1!G$31</f>
        <v>1.4781759866127458E-2</v>
      </c>
      <c r="AK30" s="5">
        <f>Sheet1!H30/Sheet1!H$31</f>
        <v>3.5168819397235443E-2</v>
      </c>
      <c r="AL30" s="5">
        <f>Sheet1!I30/Sheet1!I$31</f>
        <v>4.8983702618568027E-3</v>
      </c>
      <c r="AM30" s="5">
        <f>Sheet1!J30/Sheet1!J$31</f>
        <v>2.9826780848579214E-2</v>
      </c>
      <c r="AN30" s="5">
        <f>Sheet1!K30/Sheet1!K$31</f>
        <v>4.8292453937331302E-2</v>
      </c>
      <c r="AO30" s="5">
        <f>Sheet1!L30/Sheet1!L$31</f>
        <v>5.0702699257465185E-2</v>
      </c>
      <c r="AP30" s="5">
        <f>Sheet1!M30/Sheet1!M$31</f>
        <v>5.287190579187695E-3</v>
      </c>
      <c r="AQ30" s="5">
        <f>Sheet1!N30/Sheet1!N$31</f>
        <v>1.4279089067343601E-2</v>
      </c>
      <c r="AR30" s="5">
        <f>Sheet1!O30/Sheet1!O$31</f>
        <v>1.557454890788224E-2</v>
      </c>
      <c r="AS30" s="5">
        <f>Sheet1!P30/Sheet1!P$31</f>
        <v>7.0876288659793814E-3</v>
      </c>
      <c r="AT30" s="5">
        <f>Sheet1!Q30/Sheet1!Q$31</f>
        <v>1.23370168976203E-2</v>
      </c>
      <c r="AU30" s="5">
        <f>Sheet1!R30/Sheet1!R$31</f>
        <v>3.4606205250596656E-2</v>
      </c>
      <c r="AV30" s="5">
        <f>Sheet1!S30/Sheet1!S$31</f>
        <v>1.5619274459508978E-2</v>
      </c>
      <c r="AW30" s="5">
        <f>Sheet1!T30/Sheet1!T$31</f>
        <v>1.1377481209349402E-2</v>
      </c>
      <c r="AX30" s="5">
        <f>Sheet1!U30/Sheet1!U$31</f>
        <v>3.0205545050465361E-2</v>
      </c>
      <c r="AY30" s="5">
        <f>Sheet1!V30/Sheet1!V$31</f>
        <v>5.0083240843507217E-2</v>
      </c>
      <c r="AZ30" s="5">
        <f>Sheet1!W30/Sheet1!W$31</f>
        <v>1.8244575936883629E-2</v>
      </c>
      <c r="BA30" s="5">
        <f>Sheet1!X30/Sheet1!X$31</f>
        <v>8.655846858094049E-3</v>
      </c>
      <c r="BB30" s="5">
        <f>Sheet1!Y30/Sheet1!Y$31</f>
        <v>0.13476070528967254</v>
      </c>
      <c r="BC30" s="5">
        <f>Sheet1!Z30/Sheet1!Z$31</f>
        <v>1.431508413919135E-2</v>
      </c>
      <c r="BD30" s="5">
        <f>Sheet1!AA30/Sheet1!AA$31</f>
        <v>1.752745968684272E-2</v>
      </c>
      <c r="BE30" s="5">
        <f>Sheet1!AB30/Sheet1!AB$31</f>
        <v>2.4518797254834985E-2</v>
      </c>
      <c r="BH30" t="str">
        <f t="shared" si="0"/>
        <v>K</v>
      </c>
      <c r="BI30" t="str">
        <f t="shared" si="1"/>
        <v>E</v>
      </c>
      <c r="BJ30" t="str">
        <f t="shared" si="2"/>
        <v>T</v>
      </c>
      <c r="BK30" t="str">
        <f t="shared" si="3"/>
        <v>A</v>
      </c>
      <c r="BL30" t="str">
        <f t="shared" si="4"/>
        <v>J</v>
      </c>
    </row>
    <row r="31" spans="1:64" x14ac:dyDescent="0.45">
      <c r="A31" t="s">
        <v>36</v>
      </c>
      <c r="B31" s="5">
        <f>Sheet1!B31/Sheet1!$AB31</f>
        <v>8.1434875789914443E-2</v>
      </c>
      <c r="C31" s="5">
        <f>Sheet1!C31/Sheet1!$AB31</f>
        <v>4.2576870313541626E-2</v>
      </c>
      <c r="D31" s="5">
        <f>Sheet1!D31/Sheet1!$AB31</f>
        <v>4.9924612641202085E-2</v>
      </c>
      <c r="E31" s="5">
        <f>Sheet1!E31/Sheet1!$AB31</f>
        <v>2.8843699324727606E-2</v>
      </c>
      <c r="F31" s="5">
        <f>Sheet1!F31/Sheet1!$AB31</f>
        <v>3.2860073348869923E-2</v>
      </c>
      <c r="G31" s="5">
        <f>Sheet1!G31/Sheet1!$AB31</f>
        <v>3.9508118144203803E-2</v>
      </c>
      <c r="H31" s="5">
        <f>Sheet1!H31/Sheet1!$AB31</f>
        <v>4.0521853151669084E-2</v>
      </c>
      <c r="I31" s="5">
        <f>Sheet1!I31/Sheet1!$AB31</f>
        <v>4.0115991853390411E-2</v>
      </c>
      <c r="J31" s="5">
        <f>Sheet1!J31/Sheet1!$AB31</f>
        <v>3.774326426345357E-2</v>
      </c>
      <c r="K31" s="5">
        <f>Sheet1!K31/Sheet1!$AB31</f>
        <v>3.1297231879027623E-2</v>
      </c>
      <c r="L31" s="5">
        <f>Sheet1!L31/Sheet1!$AB31</f>
        <v>5.7626794926182827E-2</v>
      </c>
      <c r="M31" s="5">
        <f>Sheet1!M31/Sheet1!$AB31</f>
        <v>3.8207892808541817E-2</v>
      </c>
      <c r="N31" s="5">
        <f>Sheet1!N31/Sheet1!$AB31</f>
        <v>7.523860420442921E-2</v>
      </c>
      <c r="O31" s="5">
        <f>Sheet1!O31/Sheet1!$AB31</f>
        <v>4.834524288319459E-2</v>
      </c>
      <c r="P31" s="5">
        <f>Sheet1!P31/Sheet1!$AB31</f>
        <v>2.8502114702646915E-2</v>
      </c>
      <c r="Q31" s="5">
        <f>Sheet1!Q31/Sheet1!$AB31</f>
        <v>3.1409256943258385E-2</v>
      </c>
      <c r="R31" s="5">
        <f>Sheet1!R31/Sheet1!$AB31</f>
        <v>3.0779345516518189E-3</v>
      </c>
      <c r="S31" s="5">
        <f>Sheet1!S31/Sheet1!$AB31</f>
        <v>4.0093954135836815E-2</v>
      </c>
      <c r="T31" s="5">
        <f>Sheet1!T31/Sheet1!$AB31</f>
        <v>9.7977855766811561E-2</v>
      </c>
      <c r="U31" s="5">
        <f>Sheet1!U31/Sheet1!$AB31</f>
        <v>7.478315804165496E-2</v>
      </c>
      <c r="V31" s="5">
        <f>Sheet1!V31/Sheet1!$AB31</f>
        <v>1.3237322343858181E-2</v>
      </c>
      <c r="W31" s="5">
        <f>Sheet1!W31/Sheet1!$AB31</f>
        <v>1.1173122799671639E-2</v>
      </c>
      <c r="X31" s="5">
        <f>Sheet1!X31/Sheet1!$AB31</f>
        <v>2.2065264700534964E-2</v>
      </c>
      <c r="Y31" s="5">
        <f>Sheet1!Y31/Sheet1!$AB31</f>
        <v>1.4581623114627352E-3</v>
      </c>
      <c r="Z31" s="5">
        <f>Sheet1!Z31/Sheet1!$AB31</f>
        <v>2.4118445385944712E-2</v>
      </c>
      <c r="AA31" s="5">
        <f>Sheet1!AA31/Sheet1!$AB31</f>
        <v>7.8582827843186945E-3</v>
      </c>
      <c r="AB31" s="5">
        <f>Sheet1!AB31/Sheet1!$AB31</f>
        <v>1</v>
      </c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>
        <f>Sheet1!AB31/Sheet1!AB$31</f>
        <v>1</v>
      </c>
      <c r="BH31" t="str">
        <f t="shared" si="0"/>
        <v>S</v>
      </c>
      <c r="BI31" t="str">
        <f t="shared" si="1"/>
        <v>A</v>
      </c>
      <c r="BJ31" t="str">
        <f t="shared" si="2"/>
        <v>M</v>
      </c>
      <c r="BK31" t="str">
        <f t="shared" si="3"/>
        <v>T</v>
      </c>
      <c r="BL31" t="str">
        <f t="shared" si="4"/>
        <v>K</v>
      </c>
    </row>
    <row r="32" spans="1:64" x14ac:dyDescent="0.45">
      <c r="A32" t="s">
        <v>37</v>
      </c>
      <c r="B32" s="5"/>
    </row>
    <row r="34" spans="1:65" x14ac:dyDescent="0.45">
      <c r="A34" t="s">
        <v>29</v>
      </c>
      <c r="B34" t="str">
        <f>INDEX(Sheet1!A$4:$A$30,MATCH(LARGE(Sheet1!B$4:B$30,1),Sheet1!B$4:B$30,0),1)</f>
        <v>S</v>
      </c>
      <c r="C34" t="str">
        <f>INDEX(Sheet1!$A$4:B$30,MATCH(LARGE(Sheet1!C$4:C$30,1),Sheet1!C$4:C$30,0),1)</f>
        <v>E</v>
      </c>
      <c r="D34" t="str">
        <f>INDEX(Sheet1!$A$4:C$30,MATCH(LARGE(Sheet1!D$4:D$30,1),Sheet1!D$4:D$30,0),1)</f>
        <v>O</v>
      </c>
      <c r="E34" t="str">
        <f>INDEX(Sheet1!$A$4:D$30,MATCH(LARGE(Sheet1!E$4:E$30,1),Sheet1!E$4:E$30,0),1)</f>
        <v>E</v>
      </c>
      <c r="F34" t="str">
        <f>INDEX(Sheet1!$A$4:E$30,MATCH(LARGE(Sheet1!F$4:F$30,1),Sheet1!F$4:F$30,0),1)</f>
        <v>N</v>
      </c>
      <c r="G34" t="str">
        <f>INDEX(Sheet1!$A$4:F$30,MATCH(LARGE(Sheet1!G$4:G$30,1),Sheet1!G$4:G$30,0),1)</f>
        <v>I</v>
      </c>
      <c r="H34" t="str">
        <f>INDEX(Sheet1!$A$4:G$30,MATCH(LARGE(Sheet1!H$4:H$30,1),Sheet1!H$4:H$30,0),1)</f>
        <v>R</v>
      </c>
      <c r="I34" t="str">
        <f>INDEX(Sheet1!$A$4:H$30,MATCH(LARGE(Sheet1!I$4:I$30,1),Sheet1!I$4:I$30,0),1)</f>
        <v>A</v>
      </c>
      <c r="J34" t="str">
        <f>INDEX(Sheet1!$A$4:I$30,MATCH(LARGE(Sheet1!J$4:J$30,1),Sheet1!J$4:J$30,0),1)</f>
        <v>N</v>
      </c>
      <c r="K34" t="str">
        <f>INDEX(Sheet1!$A$4:J$30,MATCH(LARGE(Sheet1!K$4:K$30,1),Sheet1!K$4:K$30,0),1)</f>
        <v>A</v>
      </c>
      <c r="L34" t="str">
        <f>INDEX(Sheet1!$A$4:K$30,MATCH(LARGE(Sheet1!L$4:L$30,1),Sheet1!L$4:L$30,0),1)</f>
        <v>A</v>
      </c>
      <c r="M34" t="str">
        <f>INDEX(Sheet1!$A$4:L$30,MATCH(LARGE(Sheet1!M$4:M$30,1),Sheet1!M$4:M$30,0),1)</f>
        <v>I</v>
      </c>
      <c r="N34" t="str">
        <f>INDEX(Sheet1!$A$4:M$30,MATCH(LARGE(Sheet1!N$4:N$30,1),Sheet1!N$4:N$30,0),1)</f>
        <v>A</v>
      </c>
      <c r="O34" t="str">
        <f>INDEX(Sheet1!$A$4:N$30,MATCH(LARGE(Sheet1!O$4:O$30,1),Sheet1!O$4:O$30,0),1)</f>
        <v>E</v>
      </c>
      <c r="P34" t="str">
        <f>INDEX(Sheet1!$A$4:O$30,MATCH(LARGE(Sheet1!P$4:P$30,1),Sheet1!P$4:P$30,0),1)</f>
        <v>N</v>
      </c>
      <c r="Q34" t="str">
        <f>INDEX(Sheet1!$A$4:P$30,MATCH(LARGE(Sheet1!Q$4:Q$30,1),Sheet1!Q$4:Q$30,0),1)</f>
        <v>R</v>
      </c>
      <c r="R34" t="str">
        <f>INDEX(Sheet1!$A$4:Q$30,MATCH(LARGE(Sheet1!R$4:R$30,1),Sheet1!R$4:R$30,0),1)</f>
        <v>U</v>
      </c>
      <c r="S34" t="str">
        <f>INDEX(Sheet1!$A$4:R$30,MATCH(LARGE(Sheet1!S$4:S$30,1),Sheet1!S$4:S$30,0),1)</f>
        <v>E</v>
      </c>
      <c r="T34" t="str">
        <f>INDEX(Sheet1!$A$4:S$30,MATCH(LARGE(Sheet1!T$4:T$30,1),Sheet1!T$4:T$30,0),1)</f>
        <v>A</v>
      </c>
      <c r="U34" t="str">
        <f>INDEX(Sheet1!$A$4:T$30,MATCH(LARGE(Sheet1!U$4:U$30,1),Sheet1!U$4:U$30,0),1)</f>
        <v>O</v>
      </c>
      <c r="V34" t="str">
        <f>INDEX(Sheet1!$A$4:U$30,MATCH(LARGE(Sheet1!V$4:V$30,1),Sheet1!V$4:V$30,0),1)</f>
        <v>N</v>
      </c>
      <c r="W34" t="str">
        <f>INDEX(Sheet1!$A$4:V$30,MATCH(LARGE(Sheet1!W$4:W$30,1),Sheet1!W$4:W$30,0),1)</f>
        <v>I</v>
      </c>
      <c r="X34" t="str">
        <f>INDEX(Sheet1!$A$4:W$30,MATCH(LARGE(Sheet1!X$4:X$30,1),Sheet1!X$4:X$30,0),1)</f>
        <v>I</v>
      </c>
      <c r="Y34" t="str">
        <f>INDEX(Sheet1!$A$4:X$30,MATCH(LARGE(Sheet1!Y$4:Y$30,1),Sheet1!Y$4:Y$30,0),1)</f>
        <v>E</v>
      </c>
      <c r="Z34" t="str">
        <f>INDEX(Sheet1!$A$4:Y$30,MATCH(LARGE(Sheet1!Z$4:Z$30,1),Sheet1!Z$4:Z$30,0),1)</f>
        <v>S</v>
      </c>
      <c r="AA34" t="str">
        <f>INDEX(Sheet1!$A$4:Z$30,MATCH(LARGE(Sheet1!AA$4:AA$30,1),Sheet1!AA$4:AA$30,0),1)</f>
        <v>E</v>
      </c>
      <c r="AE34">
        <f>COUNTIF($B34:$AA34,AE$3)</f>
        <v>5</v>
      </c>
      <c r="AF34">
        <f t="shared" ref="AF34:BE38" si="5">COUNTIF($B34:$AA34,AF$3)</f>
        <v>0</v>
      </c>
      <c r="AG34">
        <f t="shared" si="5"/>
        <v>0</v>
      </c>
      <c r="AH34">
        <f t="shared" si="5"/>
        <v>0</v>
      </c>
      <c r="AI34">
        <f t="shared" si="5"/>
        <v>6</v>
      </c>
      <c r="AJ34">
        <f t="shared" si="5"/>
        <v>0</v>
      </c>
      <c r="AK34">
        <f t="shared" si="5"/>
        <v>0</v>
      </c>
      <c r="AL34">
        <f t="shared" si="5"/>
        <v>0</v>
      </c>
      <c r="AM34">
        <f t="shared" si="5"/>
        <v>4</v>
      </c>
      <c r="AN34">
        <f t="shared" si="5"/>
        <v>0</v>
      </c>
      <c r="AO34">
        <f t="shared" si="5"/>
        <v>0</v>
      </c>
      <c r="AP34">
        <f t="shared" si="5"/>
        <v>0</v>
      </c>
      <c r="AQ34">
        <f t="shared" si="5"/>
        <v>0</v>
      </c>
      <c r="AR34">
        <f t="shared" si="5"/>
        <v>4</v>
      </c>
      <c r="AS34">
        <f t="shared" si="5"/>
        <v>2</v>
      </c>
      <c r="AT34">
        <f t="shared" si="5"/>
        <v>0</v>
      </c>
      <c r="AU34">
        <f t="shared" si="5"/>
        <v>0</v>
      </c>
      <c r="AV34">
        <f t="shared" si="5"/>
        <v>2</v>
      </c>
      <c r="AW34">
        <f t="shared" si="5"/>
        <v>2</v>
      </c>
      <c r="AX34">
        <f t="shared" si="5"/>
        <v>0</v>
      </c>
      <c r="AY34">
        <f t="shared" si="5"/>
        <v>1</v>
      </c>
      <c r="AZ34">
        <f t="shared" si="5"/>
        <v>0</v>
      </c>
      <c r="BA34">
        <f t="shared" si="5"/>
        <v>0</v>
      </c>
      <c r="BB34">
        <f t="shared" si="5"/>
        <v>0</v>
      </c>
      <c r="BC34">
        <f t="shared" si="5"/>
        <v>0</v>
      </c>
      <c r="BD34">
        <f t="shared" si="5"/>
        <v>0</v>
      </c>
      <c r="BE34">
        <f>COUNTIF($B34:$AA34,"-")</f>
        <v>0</v>
      </c>
    </row>
    <row r="35" spans="1:65" x14ac:dyDescent="0.45">
      <c r="A35" t="s">
        <v>30</v>
      </c>
      <c r="B35" t="str">
        <f>INDEX(Sheet1!A$4:$A$30,MATCH(LARGE(Sheet1!B$4:B$30,2),Sheet1!B$4:B$30,0),1)</f>
        <v>R</v>
      </c>
      <c r="C35" t="str">
        <f>INDEX(Sheet1!$A$4:B$30,MATCH(LARGE(Sheet1!C$4:C$30,2),Sheet1!C$4:C$30,0),1)</f>
        <v>L</v>
      </c>
      <c r="D35" t="str">
        <f>INDEX(Sheet1!$A$4:C$30,MATCH(LARGE(Sheet1!D$4:D$30,2),Sheet1!D$4:D$30,0),1)</f>
        <v>A</v>
      </c>
      <c r="E35" t="str">
        <f>INDEX(Sheet1!$A$4:D$30,MATCH(LARGE(Sheet1!E$4:E$30,2),Sheet1!E$4:E$30,0),1)</f>
        <v>A</v>
      </c>
      <c r="F35" t="str">
        <f>INDEX(Sheet1!$A$4:E$30,MATCH(LARGE(Sheet1!F$4:F$30,2),Sheet1!F$4:F$30,0),1)</f>
        <v>S</v>
      </c>
      <c r="G35" t="str">
        <f>INDEX(Sheet1!$A$4:F$30,MATCH(LARGE(Sheet1!G$4:G$30,2),Sheet1!G$4:G$30,0),1)</f>
        <v>U</v>
      </c>
      <c r="H35" t="str">
        <f>INDEX(Sheet1!$A$4:G$30,MATCH(LARGE(Sheet1!H$4:H$30,2),Sheet1!H$4:H$30,0),1)</f>
        <v>O</v>
      </c>
      <c r="I35" t="str">
        <f>INDEX(Sheet1!$A$4:H$30,MATCH(LARGE(Sheet1!I$4:I$30,2),Sheet1!I$4:I$30,0),1)</f>
        <v>I</v>
      </c>
      <c r="J35" t="str">
        <f>INDEX(Sheet1!$A$4:I$30,MATCH(LARGE(Sheet1!J$4:J$30,2),Sheet1!J$4:J$30,0),1)</f>
        <v>S</v>
      </c>
      <c r="K35" t="str">
        <f>INDEX(Sheet1!$A$4:J$30,MATCH(LARGE(Sheet1!K$4:K$30,2),Sheet1!K$4:K$30,0),1)</f>
        <v>O</v>
      </c>
      <c r="L35" t="str">
        <f>INDEX(Sheet1!$A$4:K$30,MATCH(LARGE(Sheet1!L$4:L$30,2),Sheet1!L$4:L$30,0),1)</f>
        <v>I</v>
      </c>
      <c r="M35" t="str">
        <f>INDEX(Sheet1!$A$4:L$30,MATCH(LARGE(Sheet1!M$4:M$30,2),Sheet1!M$4:M$30,0),1)</f>
        <v>A</v>
      </c>
      <c r="N35" t="str">
        <f>INDEX(Sheet1!$A$4:M$30,MATCH(LARGE(Sheet1!N$4:N$30,2),Sheet1!N$4:N$30,0),1)</f>
        <v>I</v>
      </c>
      <c r="O35" t="str">
        <f>INDEX(Sheet1!$A$4:N$30,MATCH(LARGE(Sheet1!O$4:O$30,2),Sheet1!O$4:O$30,0),1)</f>
        <v>A</v>
      </c>
      <c r="P35" t="str">
        <f>INDEX(Sheet1!$A$4:O$30,MATCH(LARGE(Sheet1!P$4:P$30,2),Sheet1!P$4:P$30,0),1)</f>
        <v>F</v>
      </c>
      <c r="Q35" t="str">
        <f>INDEX(Sheet1!$A$4:P$30,MATCH(LARGE(Sheet1!Q$4:Q$30,2),Sheet1!Q$4:Q$30,0),1)</f>
        <v>A</v>
      </c>
      <c r="R35" t="str">
        <f>INDEX(Sheet1!$A$4:Q$30,MATCH(LARGE(Sheet1!R$4:R$30,2),Sheet1!R$4:R$30,0),1)</f>
        <v>O</v>
      </c>
      <c r="S35" t="str">
        <f>INDEX(Sheet1!$A$4:R$30,MATCH(LARGE(Sheet1!S$4:S$30,2),Sheet1!S$4:S$30,0),1)</f>
        <v>I</v>
      </c>
      <c r="T35" t="str">
        <f>INDEX(Sheet1!$A$4:S$30,MATCH(LARGE(Sheet1!T$4:T$30,2),Sheet1!T$4:T$30,0),1)</f>
        <v>T</v>
      </c>
      <c r="U35" t="str">
        <f>INDEX(Sheet1!$A$4:T$30,MATCH(LARGE(Sheet1!U$4:U$30,2),Sheet1!U$4:U$30,0),1)</f>
        <v>A</v>
      </c>
      <c r="V35" t="str">
        <f>INDEX(Sheet1!$A$4:U$30,MATCH(LARGE(Sheet1!V$4:V$30,2),Sheet1!V$4:V$30,0),1)</f>
        <v>P</v>
      </c>
      <c r="W35" t="str">
        <f>INDEX(Sheet1!$A$4:V$30,MATCH(LARGE(Sheet1!W$4:W$30,2),Sheet1!W$4:W$30,0),1)</f>
        <v>E</v>
      </c>
      <c r="X35" t="str">
        <f>INDEX(Sheet1!$A$4:W$30,MATCH(LARGE(Sheet1!X$4:X$30,2),Sheet1!X$4:X$30,0),1)</f>
        <v>A</v>
      </c>
      <c r="Y35" t="str">
        <f>INDEX(Sheet1!$A$4:X$30,MATCH(LARGE(Sheet1!Y$4:Y$30,2),Sheet1!Y$4:Y$30,0),1)</f>
        <v>-</v>
      </c>
      <c r="Z35" t="str">
        <f>INDEX(Sheet1!$A$4:Y$30,MATCH(LARGE(Sheet1!Z$4:Z$30,2),Sheet1!Z$4:Z$30,0),1)</f>
        <v>O</v>
      </c>
      <c r="AA35" t="str">
        <f>INDEX(Sheet1!$A$4:Z$30,MATCH(LARGE(Sheet1!AA$4:AA$30,2),Sheet1!AA$4:AA$30,0),1)</f>
        <v>A</v>
      </c>
      <c r="AE35">
        <f t="shared" ref="AE35:AT38" si="6">COUNTIF($B35:$AA35,AE$3)</f>
        <v>8</v>
      </c>
      <c r="AF35">
        <f t="shared" si="6"/>
        <v>0</v>
      </c>
      <c r="AG35">
        <f t="shared" si="6"/>
        <v>0</v>
      </c>
      <c r="AH35">
        <f t="shared" si="6"/>
        <v>0</v>
      </c>
      <c r="AI35">
        <f t="shared" si="6"/>
        <v>1</v>
      </c>
      <c r="AJ35">
        <f t="shared" si="6"/>
        <v>1</v>
      </c>
      <c r="AK35">
        <f t="shared" si="6"/>
        <v>0</v>
      </c>
      <c r="AL35">
        <f t="shared" si="6"/>
        <v>0</v>
      </c>
      <c r="AM35">
        <f t="shared" si="6"/>
        <v>4</v>
      </c>
      <c r="AN35">
        <f t="shared" si="6"/>
        <v>0</v>
      </c>
      <c r="AO35">
        <f t="shared" si="6"/>
        <v>0</v>
      </c>
      <c r="AP35">
        <f t="shared" si="6"/>
        <v>1</v>
      </c>
      <c r="AQ35">
        <f t="shared" si="6"/>
        <v>0</v>
      </c>
      <c r="AR35">
        <f t="shared" si="6"/>
        <v>0</v>
      </c>
      <c r="AS35">
        <f t="shared" si="6"/>
        <v>4</v>
      </c>
      <c r="AT35">
        <f t="shared" si="6"/>
        <v>1</v>
      </c>
      <c r="AU35">
        <f t="shared" si="5"/>
        <v>0</v>
      </c>
      <c r="AV35">
        <f t="shared" si="5"/>
        <v>1</v>
      </c>
      <c r="AW35">
        <f t="shared" si="5"/>
        <v>2</v>
      </c>
      <c r="AX35">
        <f t="shared" si="5"/>
        <v>1</v>
      </c>
      <c r="AY35">
        <f t="shared" si="5"/>
        <v>1</v>
      </c>
      <c r="AZ35">
        <f t="shared" si="5"/>
        <v>0</v>
      </c>
      <c r="BA35">
        <f t="shared" si="5"/>
        <v>0</v>
      </c>
      <c r="BB35">
        <f t="shared" si="5"/>
        <v>0</v>
      </c>
      <c r="BC35">
        <f t="shared" si="5"/>
        <v>0</v>
      </c>
      <c r="BD35">
        <f t="shared" si="5"/>
        <v>0</v>
      </c>
      <c r="BE35">
        <f>COUNTIF($B35:$AA35,"-")</f>
        <v>1</v>
      </c>
    </row>
    <row r="36" spans="1:65" x14ac:dyDescent="0.45">
      <c r="A36" t="s">
        <v>31</v>
      </c>
      <c r="B36" t="str">
        <f>INDEX(Sheet1!A$4:$A$30,MATCH(LARGE(Sheet1!B$4:B$30,3),Sheet1!B$4:B$30,0),1)</f>
        <v>L</v>
      </c>
      <c r="C36" t="str">
        <f>INDEX(Sheet1!$A$4:B$30,MATCH(LARGE(Sheet1!C$4:C$30,3),Sheet1!C$4:C$30,0),1)</f>
        <v>A</v>
      </c>
      <c r="D36" t="str">
        <f>INDEX(Sheet1!$A$4:C$30,MATCH(LARGE(Sheet1!D$4:D$30,3),Sheet1!D$4:D$30,0),1)</f>
        <v>R</v>
      </c>
      <c r="E36" t="str">
        <f>INDEX(Sheet1!$A$4:D$30,MATCH(LARGE(Sheet1!E$4:E$30,3),Sheet1!E$4:E$30,0),1)</f>
        <v>O</v>
      </c>
      <c r="F36" t="str">
        <f>INDEX(Sheet1!$A$4:E$30,MATCH(LARGE(Sheet1!F$4:F$30,3),Sheet1!F$4:F$30,0),1)</f>
        <v>-</v>
      </c>
      <c r="G36" t="str">
        <f>INDEX(Sheet1!$A$4:F$30,MATCH(LARGE(Sheet1!G$4:G$30,3),Sheet1!G$4:G$30,0),1)</f>
        <v>O</v>
      </c>
      <c r="H36" t="str">
        <f>INDEX(Sheet1!$A$4:G$30,MATCH(LARGE(Sheet1!H$4:H$30,3),Sheet1!H$4:H$30,0),1)</f>
        <v>L</v>
      </c>
      <c r="I36" t="str">
        <f>INDEX(Sheet1!$A$4:H$30,MATCH(LARGE(Sheet1!I$4:I$30,3),Sheet1!I$4:I$30,0),1)</f>
        <v>O</v>
      </c>
      <c r="J36" t="str">
        <f>INDEX(Sheet1!$A$4:I$30,MATCH(LARGE(Sheet1!J$4:J$30,3),Sheet1!J$4:J$30,0),1)</f>
        <v>T</v>
      </c>
      <c r="K36" t="str">
        <f>INDEX(Sheet1!$A$4:J$30,MATCH(LARGE(Sheet1!K$4:K$30,3),Sheet1!K$4:K$30,0),1)</f>
        <v>P</v>
      </c>
      <c r="L36" t="str">
        <f>INDEX(Sheet1!$A$4:K$30,MATCH(LARGE(Sheet1!L$4:L$30,3),Sheet1!L$4:L$30,0),1)</f>
        <v>S</v>
      </c>
      <c r="M36" t="str">
        <f>INDEX(Sheet1!$A$4:L$30,MATCH(LARGE(Sheet1!M$4:M$30,3),Sheet1!M$4:M$30,0),1)</f>
        <v>E</v>
      </c>
      <c r="N36" t="str">
        <f>INDEX(Sheet1!$A$4:M$30,MATCH(LARGE(Sheet1!N$4:N$30,3),Sheet1!N$4:N$30,0),1)</f>
        <v>O</v>
      </c>
      <c r="O36" t="str">
        <f>INDEX(Sheet1!$A$4:N$30,MATCH(LARGE(Sheet1!O$4:O$30,3),Sheet1!O$4:O$30,0),1)</f>
        <v>O</v>
      </c>
      <c r="P36" t="str">
        <f>INDEX(Sheet1!$A$4:O$30,MATCH(LARGE(Sheet1!P$4:P$30,3),Sheet1!P$4:P$30,0),1)</f>
        <v>R</v>
      </c>
      <c r="Q36" t="str">
        <f>INDEX(Sheet1!$A$4:P$30,MATCH(LARGE(Sheet1!Q$4:Q$30,3),Sheet1!Q$4:Q$30,0),1)</f>
        <v>L</v>
      </c>
      <c r="R36" t="str">
        <f>INDEX(Sheet1!$A$4:Q$30,MATCH(LARGE(Sheet1!R$4:R$30,3),Sheet1!R$4:R$30,0),1)</f>
        <v>R</v>
      </c>
      <c r="S36" t="str">
        <f>INDEX(Sheet1!$A$4:R$30,MATCH(LARGE(Sheet1!S$4:S$30,3),Sheet1!S$4:S$30,0),1)</f>
        <v>A</v>
      </c>
      <c r="T36" t="str">
        <f>INDEX(Sheet1!$A$4:S$30,MATCH(LARGE(Sheet1!T$4:T$30,3),Sheet1!T$4:T$30,0),1)</f>
        <v>H</v>
      </c>
      <c r="U36" t="str">
        <f>INDEX(Sheet1!$A$4:T$30,MATCH(LARGE(Sheet1!U$4:U$30,3),Sheet1!U$4:U$30,0),1)</f>
        <v>R</v>
      </c>
      <c r="V36" t="str">
        <f>INDEX(Sheet1!$A$4:U$30,MATCH(LARGE(Sheet1!V$4:V$30,3),Sheet1!V$4:V$30,0),1)</f>
        <v>S</v>
      </c>
      <c r="W36" t="str">
        <f>INDEX(Sheet1!$A$4:V$30,MATCH(LARGE(Sheet1!W$4:W$30,3),Sheet1!W$4:W$30,0),1)</f>
        <v>A</v>
      </c>
      <c r="X36" t="str">
        <f>INDEX(Sheet1!$A$4:W$30,MATCH(LARGE(Sheet1!X$4:X$30,3),Sheet1!X$4:X$30,0),1)</f>
        <v>O</v>
      </c>
      <c r="Y36" t="str">
        <f>INDEX(Sheet1!$A$4:X$30,MATCH(LARGE(Sheet1!Y$4:Y$30,3),Sheet1!Y$4:Y$30,0),1)</f>
        <v>I</v>
      </c>
      <c r="Z36" t="str">
        <f>INDEX(Sheet1!$A$4:Y$30,MATCH(LARGE(Sheet1!Z$4:Z$30,3),Sheet1!Z$4:Z$30,0),1)</f>
        <v>A</v>
      </c>
      <c r="AA36" t="str">
        <f>INDEX(Sheet1!$A$4:Z$30,MATCH(LARGE(Sheet1!AA$4:AA$30,3),Sheet1!AA$4:AA$30,0),1)</f>
        <v>I</v>
      </c>
      <c r="AE36">
        <f t="shared" si="6"/>
        <v>4</v>
      </c>
      <c r="AF36">
        <f t="shared" si="5"/>
        <v>0</v>
      </c>
      <c r="AG36">
        <f t="shared" si="5"/>
        <v>0</v>
      </c>
      <c r="AH36">
        <f t="shared" si="5"/>
        <v>0</v>
      </c>
      <c r="AI36">
        <f t="shared" si="5"/>
        <v>1</v>
      </c>
      <c r="AJ36">
        <f t="shared" si="5"/>
        <v>0</v>
      </c>
      <c r="AK36">
        <f t="shared" si="5"/>
        <v>0</v>
      </c>
      <c r="AL36">
        <f t="shared" si="5"/>
        <v>1</v>
      </c>
      <c r="AM36">
        <f t="shared" si="5"/>
        <v>2</v>
      </c>
      <c r="AN36">
        <f t="shared" si="5"/>
        <v>0</v>
      </c>
      <c r="AO36">
        <f t="shared" si="5"/>
        <v>0</v>
      </c>
      <c r="AP36">
        <f t="shared" si="5"/>
        <v>3</v>
      </c>
      <c r="AQ36">
        <f t="shared" si="5"/>
        <v>0</v>
      </c>
      <c r="AR36">
        <f t="shared" si="5"/>
        <v>0</v>
      </c>
      <c r="AS36">
        <f t="shared" si="5"/>
        <v>6</v>
      </c>
      <c r="AT36">
        <f t="shared" si="5"/>
        <v>1</v>
      </c>
      <c r="AU36">
        <f t="shared" si="5"/>
        <v>0</v>
      </c>
      <c r="AV36">
        <f t="shared" si="5"/>
        <v>4</v>
      </c>
      <c r="AW36">
        <f t="shared" si="5"/>
        <v>2</v>
      </c>
      <c r="AX36">
        <f t="shared" si="5"/>
        <v>1</v>
      </c>
      <c r="AY36">
        <f t="shared" si="5"/>
        <v>0</v>
      </c>
      <c r="AZ36">
        <f t="shared" si="5"/>
        <v>0</v>
      </c>
      <c r="BA36">
        <f t="shared" si="5"/>
        <v>0</v>
      </c>
      <c r="BB36">
        <f t="shared" si="5"/>
        <v>0</v>
      </c>
      <c r="BC36">
        <f t="shared" si="5"/>
        <v>0</v>
      </c>
      <c r="BD36">
        <f t="shared" si="5"/>
        <v>0</v>
      </c>
      <c r="BE36">
        <f>COUNTIF($B36:$AA36,"-")</f>
        <v>1</v>
      </c>
    </row>
    <row r="37" spans="1:65" x14ac:dyDescent="0.45">
      <c r="A37" t="s">
        <v>32</v>
      </c>
      <c r="B37" t="str">
        <f>INDEX(Sheet1!A$4:$A$30,MATCH(LARGE(Sheet1!B$4:B$30,4),Sheet1!B$4:B$30,0),1)</f>
        <v>I</v>
      </c>
      <c r="C37" t="str">
        <f>INDEX(Sheet1!$A$4:B$30,MATCH(LARGE(Sheet1!C$4:C$30,4),Sheet1!C$4:C$30,0),1)</f>
        <v>R</v>
      </c>
      <c r="D37" t="str">
        <f>INDEX(Sheet1!$A$4:C$30,MATCH(LARGE(Sheet1!D$4:D$30,4),Sheet1!D$4:D$30,0),1)</f>
        <v>H</v>
      </c>
      <c r="E37" t="str">
        <f>INDEX(Sheet1!$A$4:D$30,MATCH(LARGE(Sheet1!E$4:E$30,4),Sheet1!E$4:E$30,0),1)</f>
        <v>I</v>
      </c>
      <c r="F37" t="str">
        <f>INDEX(Sheet1!$A$4:E$30,MATCH(LARGE(Sheet1!F$4:F$30,4),Sheet1!F$4:F$30,0),1)</f>
        <v>C</v>
      </c>
      <c r="G37" t="str">
        <f>INDEX(Sheet1!$A$4:F$30,MATCH(LARGE(Sheet1!G$4:G$30,4),Sheet1!G$4:G$30,0),1)</f>
        <v>A</v>
      </c>
      <c r="H37" t="str">
        <f>INDEX(Sheet1!$A$4:G$30,MATCH(LARGE(Sheet1!H$4:H$30,4),Sheet1!H$4:H$30,0),1)</f>
        <v>A</v>
      </c>
      <c r="I37" t="str">
        <f>INDEX(Sheet1!$A$4:H$30,MATCH(LARGE(Sheet1!I$4:I$30,4),Sheet1!I$4:I$30,0),1)</f>
        <v>E</v>
      </c>
      <c r="J37" t="str">
        <f>INDEX(Sheet1!$A$4:I$30,MATCH(LARGE(Sheet1!J$4:J$30,4),Sheet1!J$4:J$30,0),1)</f>
        <v>M</v>
      </c>
      <c r="K37" t="str">
        <f>INDEX(Sheet1!$A$4:J$30,MATCH(LARGE(Sheet1!K$4:K$30,4),Sheet1!K$4:K$30,0),1)</f>
        <v>I</v>
      </c>
      <c r="L37" t="str">
        <f>INDEX(Sheet1!$A$4:K$30,MATCH(LARGE(Sheet1!L$4:L$30,4),Sheet1!L$4:L$30,0),1)</f>
        <v>O</v>
      </c>
      <c r="M37" t="str">
        <f>INDEX(Sheet1!$A$4:L$30,MATCH(LARGE(Sheet1!M$4:M$30,4),Sheet1!M$4:M$30,0),1)</f>
        <v>O</v>
      </c>
      <c r="N37" t="str">
        <f>INDEX(Sheet1!$A$4:M$30,MATCH(LARGE(Sheet1!N$4:N$30,4),Sheet1!N$4:N$30,0),1)</f>
        <v>S</v>
      </c>
      <c r="O37" t="str">
        <f>INDEX(Sheet1!$A$4:N$30,MATCH(LARGE(Sheet1!O$4:O$30,4),Sheet1!O$4:O$30,0),1)</f>
        <v>I</v>
      </c>
      <c r="P37" t="str">
        <f>INDEX(Sheet1!$A$4:O$30,MATCH(LARGE(Sheet1!P$4:P$30,4),Sheet1!P$4:P$30,0),1)</f>
        <v>K</v>
      </c>
      <c r="Q37" t="str">
        <f>INDEX(Sheet1!$A$4:P$30,MATCH(LARGE(Sheet1!Q$4:Q$30,4),Sheet1!Q$4:Q$30,0),1)</f>
        <v>O</v>
      </c>
      <c r="R37" t="str">
        <f>INDEX(Sheet1!$A$4:Q$30,MATCH(LARGE(Sheet1!R$4:R$30,4),Sheet1!R$4:R$30,0),1)</f>
        <v>S</v>
      </c>
      <c r="S37" t="str">
        <f>INDEX(Sheet1!$A$4:R$30,MATCH(LARGE(Sheet1!S$4:S$30,4),Sheet1!S$4:S$30,0),1)</f>
        <v>O</v>
      </c>
      <c r="T37" t="str">
        <f>INDEX(Sheet1!$A$4:S$30,MATCH(LARGE(Sheet1!T$4:T$30,4),Sheet1!T$4:T$30,0),1)</f>
        <v>E</v>
      </c>
      <c r="U37" t="str">
        <f>INDEX(Sheet1!$A$4:T$30,MATCH(LARGE(Sheet1!U$4:U$30,4),Sheet1!U$4:U$30,0),1)</f>
        <v>S</v>
      </c>
      <c r="V37" t="str">
        <f>INDEX(Sheet1!$A$4:U$30,MATCH(LARGE(Sheet1!V$4:V$30,4),Sheet1!V$4:V$30,0),1)</f>
        <v>M</v>
      </c>
      <c r="W37" t="str">
        <f>INDEX(Sheet1!$A$4:V$30,MATCH(LARGE(Sheet1!W$4:W$30,4),Sheet1!W$4:W$30,0),1)</f>
        <v>O</v>
      </c>
      <c r="X37" t="str">
        <f>INDEX(Sheet1!$A$4:W$30,MATCH(LARGE(Sheet1!X$4:X$30,4),Sheet1!X$4:X$30,0),1)</f>
        <v>E</v>
      </c>
      <c r="Y37" t="str">
        <f>INDEX(Sheet1!$A$4:X$30,MATCH(LARGE(Sheet1!Y$4:Y$30,4),Sheet1!Y$4:Y$30,0),1)</f>
        <v>Y</v>
      </c>
      <c r="Z37" t="str">
        <f>INDEX(Sheet1!$A$4:Y$30,MATCH(LARGE(Sheet1!Z$4:Z$30,4),Sheet1!Z$4:Z$30,0),1)</f>
        <v>U</v>
      </c>
      <c r="AA37" t="str">
        <f>INDEX(Sheet1!$A$4:Z$30,MATCH(LARGE(Sheet1!AA$4:AA$30,4),Sheet1!AA$4:AA$30,0),1)</f>
        <v>O</v>
      </c>
      <c r="AE37">
        <f t="shared" si="6"/>
        <v>2</v>
      </c>
      <c r="AF37">
        <f t="shared" si="5"/>
        <v>0</v>
      </c>
      <c r="AG37">
        <f t="shared" si="5"/>
        <v>1</v>
      </c>
      <c r="AH37">
        <f t="shared" si="5"/>
        <v>0</v>
      </c>
      <c r="AI37">
        <f t="shared" si="5"/>
        <v>3</v>
      </c>
      <c r="AJ37">
        <f t="shared" si="5"/>
        <v>0</v>
      </c>
      <c r="AK37">
        <f t="shared" si="5"/>
        <v>0</v>
      </c>
      <c r="AL37">
        <f t="shared" si="5"/>
        <v>1</v>
      </c>
      <c r="AM37">
        <f t="shared" si="5"/>
        <v>4</v>
      </c>
      <c r="AN37">
        <f t="shared" si="5"/>
        <v>0</v>
      </c>
      <c r="AO37">
        <f t="shared" si="5"/>
        <v>1</v>
      </c>
      <c r="AP37">
        <f t="shared" si="5"/>
        <v>0</v>
      </c>
      <c r="AQ37">
        <f t="shared" si="5"/>
        <v>2</v>
      </c>
      <c r="AR37">
        <f t="shared" si="5"/>
        <v>0</v>
      </c>
      <c r="AS37">
        <f t="shared" si="5"/>
        <v>6</v>
      </c>
      <c r="AT37">
        <f t="shared" si="5"/>
        <v>0</v>
      </c>
      <c r="AU37">
        <f t="shared" si="5"/>
        <v>0</v>
      </c>
      <c r="AV37">
        <f t="shared" si="5"/>
        <v>1</v>
      </c>
      <c r="AW37">
        <f t="shared" si="5"/>
        <v>3</v>
      </c>
      <c r="AX37">
        <f t="shared" si="5"/>
        <v>0</v>
      </c>
      <c r="AY37">
        <f t="shared" si="5"/>
        <v>1</v>
      </c>
      <c r="AZ37">
        <f t="shared" si="5"/>
        <v>0</v>
      </c>
      <c r="BA37">
        <f t="shared" si="5"/>
        <v>0</v>
      </c>
      <c r="BB37">
        <f t="shared" si="5"/>
        <v>0</v>
      </c>
      <c r="BC37">
        <f t="shared" si="5"/>
        <v>1</v>
      </c>
      <c r="BD37">
        <f t="shared" si="5"/>
        <v>0</v>
      </c>
      <c r="BE37">
        <f>COUNTIF($B37:$AA37,"-")</f>
        <v>0</v>
      </c>
    </row>
    <row r="38" spans="1:65" x14ac:dyDescent="0.45">
      <c r="A38" t="s">
        <v>33</v>
      </c>
      <c r="B38" t="str">
        <f>INDEX(Sheet1!A$4:$A$30,MATCH(LARGE(Sheet1!B$4:B$30,5),Sheet1!B$4:B$30,0),1)</f>
        <v>N</v>
      </c>
      <c r="C38" t="str">
        <f>INDEX(Sheet1!$A$4:B$30,MATCH(LARGE(Sheet1!C$4:C$30,5),Sheet1!C$4:C$30,0),1)</f>
        <v>I</v>
      </c>
      <c r="D38" t="str">
        <f>INDEX(Sheet1!$A$4:C$30,MATCH(LARGE(Sheet1!D$4:D$30,5),Sheet1!D$4:D$30,0),1)</f>
        <v>L</v>
      </c>
      <c r="E38" t="str">
        <f>INDEX(Sheet1!$A$4:D$30,MATCH(LARGE(Sheet1!E$4:E$30,5),Sheet1!E$4:E$30,0),1)</f>
        <v>R</v>
      </c>
      <c r="F38" t="str">
        <f>INDEX(Sheet1!$A$4:E$30,MATCH(LARGE(Sheet1!F$4:F$30,5),Sheet1!F$4:F$30,0),1)</f>
        <v>M</v>
      </c>
      <c r="G38" t="str">
        <f>INDEX(Sheet1!$A$4:F$30,MATCH(LARGE(Sheet1!G$4:G$30,5),Sheet1!G$4:G$30,0),1)</f>
        <v>R</v>
      </c>
      <c r="H38" t="str">
        <f>INDEX(Sheet1!$A$4:G$30,MATCH(LARGE(Sheet1!H$4:H$30,5),Sheet1!H$4:H$30,0),1)</f>
        <v>E</v>
      </c>
      <c r="I38" t="str">
        <f>INDEX(Sheet1!$A$4:H$30,MATCH(LARGE(Sheet1!I$4:I$30,5),Sheet1!I$4:I$30,0),1)</f>
        <v>U</v>
      </c>
      <c r="J38" t="str">
        <f>INDEX(Sheet1!$A$4:I$30,MATCH(LARGE(Sheet1!J$4:J$30,5),Sheet1!J$4:J$30,0),1)</f>
        <v>C</v>
      </c>
      <c r="K38" t="str">
        <f>INDEX(Sheet1!$A$4:J$30,MATCH(LARGE(Sheet1!K$4:K$30,5),Sheet1!K$4:K$30,0),1)</f>
        <v>S</v>
      </c>
      <c r="L38" t="str">
        <f>INDEX(Sheet1!$A$4:K$30,MATCH(LARGE(Sheet1!L$4:L$30,5),Sheet1!L$4:L$30,0),1)</f>
        <v>E</v>
      </c>
      <c r="M38" t="str">
        <f>INDEX(Sheet1!$A$4:L$30,MATCH(LARGE(Sheet1!M$4:M$30,5),Sheet1!M$4:M$30,0),1)</f>
        <v>U</v>
      </c>
      <c r="N38" t="str">
        <f>INDEX(Sheet1!$A$4:M$30,MATCH(LARGE(Sheet1!N$4:N$30,5),Sheet1!N$4:N$30,0),1)</f>
        <v>E</v>
      </c>
      <c r="O38" t="str">
        <f>INDEX(Sheet1!$A$4:N$30,MATCH(LARGE(Sheet1!O$4:O$30,5),Sheet1!O$4:O$30,0),1)</f>
        <v>S</v>
      </c>
      <c r="P38" t="str">
        <f>INDEX(Sheet1!$A$4:O$30,MATCH(LARGE(Sheet1!P$4:P$30,5),Sheet1!P$4:P$30,0),1)</f>
        <v>S</v>
      </c>
      <c r="Q38" t="str">
        <f>INDEX(Sheet1!$A$4:P$30,MATCH(LARGE(Sheet1!Q$4:Q$30,5),Sheet1!Q$4:Q$30,0),1)</f>
        <v>E</v>
      </c>
      <c r="R38" t="str">
        <f>INDEX(Sheet1!$A$4:Q$30,MATCH(LARGE(Sheet1!R$4:R$30,5),Sheet1!R$4:R$30,0),1)</f>
        <v>-</v>
      </c>
      <c r="S38" t="str">
        <f>INDEX(Sheet1!$A$4:R$30,MATCH(LARGE(Sheet1!S$4:S$30,5),Sheet1!S$4:S$30,0),1)</f>
        <v>U</v>
      </c>
      <c r="T38" t="str">
        <f>INDEX(Sheet1!$A$4:S$30,MATCH(LARGE(Sheet1!T$4:T$30,5),Sheet1!T$4:T$30,0),1)</f>
        <v>O</v>
      </c>
      <c r="U38" t="str">
        <f>INDEX(Sheet1!$A$4:T$30,MATCH(LARGE(Sheet1!U$4:U$30,5),Sheet1!U$4:U$30,0),1)</f>
        <v>H</v>
      </c>
      <c r="V38" t="str">
        <f>INDEX(Sheet1!$A$4:U$30,MATCH(LARGE(Sheet1!V$4:V$30,5),Sheet1!V$4:V$30,0),1)</f>
        <v>R</v>
      </c>
      <c r="W38" t="str">
        <f>INDEX(Sheet1!$A$4:V$30,MATCH(LARGE(Sheet1!W$4:W$30,5),Sheet1!W$4:W$30,0),1)</f>
        <v>-</v>
      </c>
      <c r="X38" t="str">
        <f>INDEX(Sheet1!$A$4:W$30,MATCH(LARGE(Sheet1!X$4:X$30,5),Sheet1!X$4:X$30,0),1)</f>
        <v>H</v>
      </c>
      <c r="Y38" t="str">
        <f>INDEX(Sheet1!$A$4:X$30,MATCH(LARGE(Sheet1!Y$4:Y$30,5),Sheet1!Y$4:Y$30,0),1)</f>
        <v>A</v>
      </c>
      <c r="Z38" t="str">
        <f>INDEX(Sheet1!$A$4:Y$30,MATCH(LARGE(Sheet1!Z$4:Z$30,5),Sheet1!Z$4:Z$30,0),1)</f>
        <v>M</v>
      </c>
      <c r="AA38" t="str">
        <f>INDEX(Sheet1!$A$4:Z$30,MATCH(LARGE(Sheet1!AA$4:AA$30,5),Sheet1!AA$4:AA$30,0),1)</f>
        <v>U</v>
      </c>
      <c r="AE38">
        <f t="shared" si="6"/>
        <v>1</v>
      </c>
      <c r="AF38">
        <f t="shared" si="5"/>
        <v>0</v>
      </c>
      <c r="AG38">
        <f t="shared" si="5"/>
        <v>1</v>
      </c>
      <c r="AH38">
        <f t="shared" si="5"/>
        <v>0</v>
      </c>
      <c r="AI38">
        <f t="shared" si="5"/>
        <v>4</v>
      </c>
      <c r="AJ38">
        <f t="shared" si="5"/>
        <v>0</v>
      </c>
      <c r="AK38">
        <f t="shared" si="5"/>
        <v>0</v>
      </c>
      <c r="AL38">
        <f t="shared" si="5"/>
        <v>2</v>
      </c>
      <c r="AM38">
        <f t="shared" si="5"/>
        <v>1</v>
      </c>
      <c r="AN38">
        <f t="shared" si="5"/>
        <v>0</v>
      </c>
      <c r="AO38">
        <f t="shared" si="5"/>
        <v>0</v>
      </c>
      <c r="AP38">
        <f t="shared" si="5"/>
        <v>1</v>
      </c>
      <c r="AQ38">
        <f t="shared" si="5"/>
        <v>2</v>
      </c>
      <c r="AR38">
        <f t="shared" si="5"/>
        <v>1</v>
      </c>
      <c r="AS38">
        <f t="shared" si="5"/>
        <v>1</v>
      </c>
      <c r="AT38">
        <f t="shared" si="5"/>
        <v>0</v>
      </c>
      <c r="AU38">
        <f t="shared" si="5"/>
        <v>0</v>
      </c>
      <c r="AV38">
        <f t="shared" si="5"/>
        <v>3</v>
      </c>
      <c r="AW38">
        <f t="shared" si="5"/>
        <v>3</v>
      </c>
      <c r="AX38">
        <f t="shared" si="5"/>
        <v>0</v>
      </c>
      <c r="AY38">
        <f t="shared" si="5"/>
        <v>4</v>
      </c>
      <c r="AZ38">
        <f t="shared" si="5"/>
        <v>0</v>
      </c>
      <c r="BA38">
        <f t="shared" si="5"/>
        <v>0</v>
      </c>
      <c r="BB38">
        <f t="shared" si="5"/>
        <v>0</v>
      </c>
      <c r="BC38">
        <f t="shared" si="5"/>
        <v>0</v>
      </c>
      <c r="BD38">
        <f t="shared" si="5"/>
        <v>0</v>
      </c>
      <c r="BE38">
        <f>COUNTIF($B38:$AA38,"-")</f>
        <v>2</v>
      </c>
    </row>
    <row r="39" spans="1:65" x14ac:dyDescent="0.45">
      <c r="AE39">
        <f>26-SUM(AE34:AE38)</f>
        <v>6</v>
      </c>
      <c r="AF39">
        <f t="shared" ref="AF39:BE39" si="7">26-SUM(AF34:AF38)</f>
        <v>26</v>
      </c>
      <c r="AG39">
        <f t="shared" si="7"/>
        <v>24</v>
      </c>
      <c r="AH39">
        <f t="shared" si="7"/>
        <v>26</v>
      </c>
      <c r="AI39">
        <f t="shared" si="7"/>
        <v>11</v>
      </c>
      <c r="AJ39">
        <f t="shared" si="7"/>
        <v>25</v>
      </c>
      <c r="AK39">
        <f t="shared" si="7"/>
        <v>26</v>
      </c>
      <c r="AL39">
        <f t="shared" si="7"/>
        <v>22</v>
      </c>
      <c r="AM39">
        <f t="shared" si="7"/>
        <v>11</v>
      </c>
      <c r="AN39">
        <f t="shared" si="7"/>
        <v>26</v>
      </c>
      <c r="AO39">
        <f t="shared" si="7"/>
        <v>25</v>
      </c>
      <c r="AP39">
        <f t="shared" si="7"/>
        <v>21</v>
      </c>
      <c r="AQ39">
        <f t="shared" si="7"/>
        <v>22</v>
      </c>
      <c r="AR39">
        <f t="shared" si="7"/>
        <v>21</v>
      </c>
      <c r="AS39">
        <f t="shared" si="7"/>
        <v>7</v>
      </c>
      <c r="AT39">
        <f t="shared" si="7"/>
        <v>24</v>
      </c>
      <c r="AU39">
        <f t="shared" si="7"/>
        <v>26</v>
      </c>
      <c r="AV39">
        <f t="shared" si="7"/>
        <v>15</v>
      </c>
      <c r="AW39">
        <f t="shared" si="7"/>
        <v>14</v>
      </c>
      <c r="AX39">
        <f t="shared" si="7"/>
        <v>24</v>
      </c>
      <c r="AY39">
        <f t="shared" si="7"/>
        <v>19</v>
      </c>
      <c r="AZ39">
        <f t="shared" si="7"/>
        <v>26</v>
      </c>
      <c r="BA39">
        <f t="shared" si="7"/>
        <v>26</v>
      </c>
      <c r="BB39">
        <f t="shared" si="7"/>
        <v>26</v>
      </c>
      <c r="BC39">
        <f t="shared" si="7"/>
        <v>25</v>
      </c>
      <c r="BD39">
        <f t="shared" si="7"/>
        <v>26</v>
      </c>
      <c r="BE39">
        <f t="shared" si="7"/>
        <v>22</v>
      </c>
    </row>
    <row r="40" spans="1:65" x14ac:dyDescent="0.45">
      <c r="B40" t="s">
        <v>81</v>
      </c>
    </row>
    <row r="41" spans="1:65" x14ac:dyDescent="0.45">
      <c r="A41" t="s">
        <v>0</v>
      </c>
      <c r="B41" t="str">
        <f ca="1">INDEX($B$3:$AA$3,1,MATCH(LARGE($B41:$AA41,1),$B41:$AA41,0))&amp;$A41</f>
        <v>MA</v>
      </c>
      <c r="AC41" t="s">
        <v>29</v>
      </c>
      <c r="AE41">
        <f>COUNTIF(AE$4:AE$31,$A41)</f>
        <v>0</v>
      </c>
      <c r="BH41">
        <f>COUNTIF(BH$4:BH$31,$A41)</f>
        <v>9</v>
      </c>
      <c r="BI41">
        <f t="shared" ref="BI41:BL41" si="8">COUNTIF(BI$4:BI$31,$A41)</f>
        <v>9</v>
      </c>
      <c r="BJ41">
        <f t="shared" si="8"/>
        <v>1</v>
      </c>
      <c r="BK41">
        <f t="shared" si="8"/>
        <v>2</v>
      </c>
      <c r="BL41">
        <f t="shared" si="8"/>
        <v>0</v>
      </c>
      <c r="BM41">
        <f>27-SUM(BH41:BL41)</f>
        <v>6</v>
      </c>
    </row>
    <row r="42" spans="1:65" x14ac:dyDescent="0.45">
      <c r="A42" t="s">
        <v>1</v>
      </c>
      <c r="AC42" t="s">
        <v>30</v>
      </c>
      <c r="BH42">
        <f t="shared" ref="BH42:BL67" si="9">COUNTIF(BH$4:BH$31,$A42)</f>
        <v>0</v>
      </c>
      <c r="BI42">
        <f t="shared" si="9"/>
        <v>1</v>
      </c>
      <c r="BJ42">
        <f t="shared" si="9"/>
        <v>0</v>
      </c>
      <c r="BK42">
        <f t="shared" si="9"/>
        <v>2</v>
      </c>
      <c r="BL42">
        <f t="shared" si="9"/>
        <v>0</v>
      </c>
      <c r="BM42">
        <f t="shared" ref="BM42:BM67" si="10">27-SUM(BH42:BL42)</f>
        <v>24</v>
      </c>
    </row>
    <row r="43" spans="1:65" x14ac:dyDescent="0.45">
      <c r="A43" t="s">
        <v>2</v>
      </c>
      <c r="AC43" t="s">
        <v>31</v>
      </c>
      <c r="BH43">
        <f t="shared" si="9"/>
        <v>1</v>
      </c>
      <c r="BI43">
        <f t="shared" si="9"/>
        <v>0</v>
      </c>
      <c r="BJ43">
        <f t="shared" si="9"/>
        <v>1</v>
      </c>
      <c r="BK43">
        <f t="shared" si="9"/>
        <v>2</v>
      </c>
      <c r="BL43">
        <f t="shared" si="9"/>
        <v>0</v>
      </c>
      <c r="BM43">
        <f t="shared" si="10"/>
        <v>23</v>
      </c>
    </row>
    <row r="44" spans="1:65" x14ac:dyDescent="0.45">
      <c r="A44" t="s">
        <v>3</v>
      </c>
      <c r="AC44" t="s">
        <v>32</v>
      </c>
      <c r="BH44">
        <f t="shared" si="9"/>
        <v>0</v>
      </c>
      <c r="BI44">
        <f t="shared" si="9"/>
        <v>0</v>
      </c>
      <c r="BJ44">
        <f t="shared" si="9"/>
        <v>0</v>
      </c>
      <c r="BK44">
        <f t="shared" si="9"/>
        <v>1</v>
      </c>
      <c r="BL44">
        <f t="shared" si="9"/>
        <v>0</v>
      </c>
      <c r="BM44">
        <f t="shared" si="10"/>
        <v>26</v>
      </c>
    </row>
    <row r="45" spans="1:65" x14ac:dyDescent="0.45">
      <c r="A45" t="s">
        <v>4</v>
      </c>
      <c r="AC45" t="s">
        <v>33</v>
      </c>
      <c r="BH45">
        <f t="shared" si="9"/>
        <v>2</v>
      </c>
      <c r="BI45">
        <f t="shared" si="9"/>
        <v>1</v>
      </c>
      <c r="BJ45">
        <f t="shared" si="9"/>
        <v>2</v>
      </c>
      <c r="BK45">
        <f t="shared" si="9"/>
        <v>1</v>
      </c>
      <c r="BL45">
        <f t="shared" si="9"/>
        <v>2</v>
      </c>
      <c r="BM45">
        <f t="shared" si="10"/>
        <v>19</v>
      </c>
    </row>
    <row r="46" spans="1:65" x14ac:dyDescent="0.45">
      <c r="A46" t="s">
        <v>5</v>
      </c>
      <c r="AC46" t="s">
        <v>85</v>
      </c>
      <c r="BH46">
        <f t="shared" si="9"/>
        <v>0</v>
      </c>
      <c r="BI46">
        <f t="shared" si="9"/>
        <v>1</v>
      </c>
      <c r="BJ46">
        <f t="shared" si="9"/>
        <v>0</v>
      </c>
      <c r="BK46">
        <f t="shared" si="9"/>
        <v>0</v>
      </c>
      <c r="BL46">
        <f t="shared" si="9"/>
        <v>1</v>
      </c>
      <c r="BM46">
        <f t="shared" si="10"/>
        <v>25</v>
      </c>
    </row>
    <row r="47" spans="1:65" x14ac:dyDescent="0.45">
      <c r="A47" t="s">
        <v>6</v>
      </c>
      <c r="BH47">
        <f t="shared" si="9"/>
        <v>1</v>
      </c>
      <c r="BI47">
        <f t="shared" si="9"/>
        <v>0</v>
      </c>
      <c r="BJ47">
        <f t="shared" si="9"/>
        <v>1</v>
      </c>
      <c r="BK47">
        <f t="shared" si="9"/>
        <v>0</v>
      </c>
      <c r="BL47">
        <f t="shared" si="9"/>
        <v>0</v>
      </c>
      <c r="BM47">
        <f t="shared" si="10"/>
        <v>25</v>
      </c>
    </row>
    <row r="48" spans="1:65" x14ac:dyDescent="0.45">
      <c r="A48" t="s">
        <v>7</v>
      </c>
      <c r="BH48">
        <f t="shared" si="9"/>
        <v>0</v>
      </c>
      <c r="BI48">
        <f t="shared" si="9"/>
        <v>0</v>
      </c>
      <c r="BJ48">
        <f t="shared" si="9"/>
        <v>1</v>
      </c>
      <c r="BK48">
        <f t="shared" si="9"/>
        <v>0</v>
      </c>
      <c r="BL48">
        <f t="shared" si="9"/>
        <v>3</v>
      </c>
      <c r="BM48">
        <f t="shared" si="10"/>
        <v>23</v>
      </c>
    </row>
    <row r="49" spans="1:65" x14ac:dyDescent="0.45">
      <c r="A49" t="s">
        <v>8</v>
      </c>
      <c r="BH49">
        <f t="shared" si="9"/>
        <v>1</v>
      </c>
      <c r="BI49">
        <f t="shared" si="9"/>
        <v>2</v>
      </c>
      <c r="BJ49">
        <f t="shared" si="9"/>
        <v>4</v>
      </c>
      <c r="BK49">
        <f t="shared" si="9"/>
        <v>6</v>
      </c>
      <c r="BL49">
        <f t="shared" si="9"/>
        <v>0</v>
      </c>
      <c r="BM49">
        <f t="shared" si="10"/>
        <v>14</v>
      </c>
    </row>
    <row r="50" spans="1:65" x14ac:dyDescent="0.45">
      <c r="A50" t="s">
        <v>9</v>
      </c>
      <c r="BH50">
        <f t="shared" si="9"/>
        <v>0</v>
      </c>
      <c r="BI50">
        <f t="shared" si="9"/>
        <v>0</v>
      </c>
      <c r="BJ50">
        <f t="shared" si="9"/>
        <v>1</v>
      </c>
      <c r="BK50">
        <f t="shared" si="9"/>
        <v>0</v>
      </c>
      <c r="BL50">
        <f t="shared" si="9"/>
        <v>3</v>
      </c>
      <c r="BM50">
        <f t="shared" si="10"/>
        <v>23</v>
      </c>
    </row>
    <row r="51" spans="1:65" x14ac:dyDescent="0.45">
      <c r="A51" t="s">
        <v>10</v>
      </c>
      <c r="BH51">
        <f t="shared" si="9"/>
        <v>1</v>
      </c>
      <c r="BI51">
        <f t="shared" si="9"/>
        <v>0</v>
      </c>
      <c r="BJ51">
        <f t="shared" si="9"/>
        <v>2</v>
      </c>
      <c r="BK51">
        <f t="shared" si="9"/>
        <v>5</v>
      </c>
      <c r="BL51">
        <f t="shared" si="9"/>
        <v>4</v>
      </c>
      <c r="BM51">
        <f t="shared" si="10"/>
        <v>15</v>
      </c>
    </row>
    <row r="52" spans="1:65" x14ac:dyDescent="0.45">
      <c r="A52" t="s">
        <v>11</v>
      </c>
      <c r="BH52">
        <f t="shared" si="9"/>
        <v>1</v>
      </c>
      <c r="BI52">
        <f t="shared" si="9"/>
        <v>0</v>
      </c>
      <c r="BJ52">
        <f t="shared" si="9"/>
        <v>1</v>
      </c>
      <c r="BK52">
        <f t="shared" si="9"/>
        <v>0</v>
      </c>
      <c r="BL52">
        <f t="shared" si="9"/>
        <v>0</v>
      </c>
      <c r="BM52">
        <f t="shared" si="10"/>
        <v>25</v>
      </c>
    </row>
    <row r="53" spans="1:65" x14ac:dyDescent="0.45">
      <c r="A53" t="s">
        <v>12</v>
      </c>
      <c r="BH53">
        <f t="shared" si="9"/>
        <v>3</v>
      </c>
      <c r="BI53">
        <f t="shared" si="9"/>
        <v>1</v>
      </c>
      <c r="BJ53">
        <f t="shared" si="9"/>
        <v>5</v>
      </c>
      <c r="BK53">
        <f t="shared" si="9"/>
        <v>2</v>
      </c>
      <c r="BL53">
        <f t="shared" si="9"/>
        <v>3</v>
      </c>
      <c r="BM53">
        <f t="shared" si="10"/>
        <v>13</v>
      </c>
    </row>
    <row r="54" spans="1:65" x14ac:dyDescent="0.45">
      <c r="A54" t="s">
        <v>13</v>
      </c>
      <c r="BH54">
        <f t="shared" si="9"/>
        <v>0</v>
      </c>
      <c r="BI54">
        <f t="shared" si="9"/>
        <v>1</v>
      </c>
      <c r="BJ54">
        <f t="shared" si="9"/>
        <v>0</v>
      </c>
      <c r="BK54">
        <f t="shared" si="9"/>
        <v>1</v>
      </c>
      <c r="BL54">
        <f t="shared" si="9"/>
        <v>2</v>
      </c>
      <c r="BM54">
        <f t="shared" si="10"/>
        <v>23</v>
      </c>
    </row>
    <row r="55" spans="1:65" x14ac:dyDescent="0.45">
      <c r="A55" t="s">
        <v>14</v>
      </c>
      <c r="BH55">
        <f t="shared" si="9"/>
        <v>1</v>
      </c>
      <c r="BI55">
        <f t="shared" si="9"/>
        <v>1</v>
      </c>
      <c r="BJ55">
        <f t="shared" si="9"/>
        <v>2</v>
      </c>
      <c r="BK55">
        <f t="shared" si="9"/>
        <v>0</v>
      </c>
      <c r="BL55">
        <f t="shared" si="9"/>
        <v>2</v>
      </c>
      <c r="BM55">
        <f t="shared" si="10"/>
        <v>21</v>
      </c>
    </row>
    <row r="56" spans="1:65" x14ac:dyDescent="0.45">
      <c r="A56" t="s">
        <v>15</v>
      </c>
      <c r="BH56">
        <f t="shared" si="9"/>
        <v>0</v>
      </c>
      <c r="BI56">
        <f t="shared" si="9"/>
        <v>0</v>
      </c>
      <c r="BJ56">
        <f t="shared" si="9"/>
        <v>0</v>
      </c>
      <c r="BK56">
        <f t="shared" si="9"/>
        <v>0</v>
      </c>
      <c r="BL56">
        <f t="shared" si="9"/>
        <v>2</v>
      </c>
      <c r="BM56">
        <f t="shared" si="10"/>
        <v>25</v>
      </c>
    </row>
    <row r="57" spans="1:65" x14ac:dyDescent="0.45">
      <c r="A57" t="s">
        <v>16</v>
      </c>
      <c r="BH57">
        <f t="shared" si="9"/>
        <v>0</v>
      </c>
      <c r="BI57">
        <f t="shared" si="9"/>
        <v>0</v>
      </c>
      <c r="BJ57">
        <f t="shared" si="9"/>
        <v>0</v>
      </c>
      <c r="BK57">
        <f t="shared" si="9"/>
        <v>0</v>
      </c>
      <c r="BL57">
        <f t="shared" si="9"/>
        <v>0</v>
      </c>
      <c r="BM57">
        <f t="shared" si="10"/>
        <v>27</v>
      </c>
    </row>
    <row r="58" spans="1:65" x14ac:dyDescent="0.45">
      <c r="A58" t="s">
        <v>17</v>
      </c>
      <c r="BH58">
        <f t="shared" si="9"/>
        <v>1</v>
      </c>
      <c r="BI58">
        <f t="shared" si="9"/>
        <v>0</v>
      </c>
      <c r="BJ58">
        <f t="shared" si="9"/>
        <v>1</v>
      </c>
      <c r="BK58">
        <f t="shared" si="9"/>
        <v>0</v>
      </c>
      <c r="BL58">
        <f t="shared" si="9"/>
        <v>0</v>
      </c>
      <c r="BM58">
        <f t="shared" si="10"/>
        <v>25</v>
      </c>
    </row>
    <row r="59" spans="1:65" x14ac:dyDescent="0.45">
      <c r="A59" t="s">
        <v>18</v>
      </c>
      <c r="BH59">
        <f t="shared" si="9"/>
        <v>7</v>
      </c>
      <c r="BI59">
        <f t="shared" si="9"/>
        <v>5</v>
      </c>
      <c r="BJ59">
        <f t="shared" si="9"/>
        <v>3</v>
      </c>
      <c r="BK59">
        <f t="shared" si="9"/>
        <v>3</v>
      </c>
      <c r="BL59">
        <f t="shared" si="9"/>
        <v>1</v>
      </c>
      <c r="BM59">
        <f t="shared" si="10"/>
        <v>8</v>
      </c>
    </row>
    <row r="60" spans="1:65" x14ac:dyDescent="0.45">
      <c r="A60" t="s">
        <v>19</v>
      </c>
      <c r="BH60">
        <f t="shared" si="9"/>
        <v>0</v>
      </c>
      <c r="BI60">
        <f t="shared" si="9"/>
        <v>6</v>
      </c>
      <c r="BJ60">
        <f t="shared" si="9"/>
        <v>3</v>
      </c>
      <c r="BK60">
        <f t="shared" si="9"/>
        <v>3</v>
      </c>
      <c r="BL60">
        <f t="shared" si="9"/>
        <v>1</v>
      </c>
      <c r="BM60">
        <f t="shared" si="10"/>
        <v>14</v>
      </c>
    </row>
    <row r="61" spans="1:65" x14ac:dyDescent="0.45">
      <c r="A61" t="s">
        <v>20</v>
      </c>
      <c r="BH61">
        <f t="shared" si="9"/>
        <v>0</v>
      </c>
      <c r="BI61">
        <f t="shared" si="9"/>
        <v>0</v>
      </c>
      <c r="BJ61">
        <f t="shared" si="9"/>
        <v>0</v>
      </c>
      <c r="BK61">
        <f t="shared" si="9"/>
        <v>0</v>
      </c>
      <c r="BL61">
        <f t="shared" si="9"/>
        <v>1</v>
      </c>
      <c r="BM61">
        <f t="shared" si="10"/>
        <v>26</v>
      </c>
    </row>
    <row r="62" spans="1:65" x14ac:dyDescent="0.45">
      <c r="A62" t="s">
        <v>21</v>
      </c>
      <c r="BH62">
        <f t="shared" si="9"/>
        <v>0</v>
      </c>
      <c r="BI62">
        <f t="shared" si="9"/>
        <v>0</v>
      </c>
      <c r="BJ62">
        <f t="shared" si="9"/>
        <v>0</v>
      </c>
      <c r="BK62">
        <f t="shared" si="9"/>
        <v>0</v>
      </c>
      <c r="BL62">
        <f t="shared" si="9"/>
        <v>0</v>
      </c>
      <c r="BM62">
        <f t="shared" si="10"/>
        <v>27</v>
      </c>
    </row>
    <row r="63" spans="1:65" x14ac:dyDescent="0.45">
      <c r="A63" t="s">
        <v>22</v>
      </c>
      <c r="BH63">
        <f t="shared" si="9"/>
        <v>0</v>
      </c>
      <c r="BI63">
        <f t="shared" si="9"/>
        <v>0</v>
      </c>
      <c r="BJ63">
        <f t="shared" si="9"/>
        <v>0</v>
      </c>
      <c r="BK63">
        <f t="shared" si="9"/>
        <v>0</v>
      </c>
      <c r="BL63">
        <f t="shared" si="9"/>
        <v>1</v>
      </c>
      <c r="BM63">
        <f t="shared" si="10"/>
        <v>26</v>
      </c>
    </row>
    <row r="64" spans="1:65" x14ac:dyDescent="0.45">
      <c r="A64" t="s">
        <v>23</v>
      </c>
      <c r="BH64">
        <f t="shared" si="9"/>
        <v>0</v>
      </c>
      <c r="BI64">
        <f t="shared" si="9"/>
        <v>0</v>
      </c>
      <c r="BJ64">
        <f t="shared" si="9"/>
        <v>0</v>
      </c>
      <c r="BK64">
        <f t="shared" si="9"/>
        <v>0</v>
      </c>
      <c r="BL64">
        <f t="shared" si="9"/>
        <v>0</v>
      </c>
      <c r="BM64">
        <f t="shared" si="10"/>
        <v>27</v>
      </c>
    </row>
    <row r="65" spans="1:65" x14ac:dyDescent="0.45">
      <c r="A65" t="s">
        <v>24</v>
      </c>
      <c r="BH65">
        <f t="shared" si="9"/>
        <v>0</v>
      </c>
      <c r="BI65">
        <f t="shared" si="9"/>
        <v>0</v>
      </c>
      <c r="BJ65">
        <f t="shared" si="9"/>
        <v>0</v>
      </c>
      <c r="BK65">
        <f t="shared" si="9"/>
        <v>0</v>
      </c>
      <c r="BL65">
        <f t="shared" si="9"/>
        <v>2</v>
      </c>
      <c r="BM65">
        <f t="shared" si="10"/>
        <v>25</v>
      </c>
    </row>
    <row r="66" spans="1:65" x14ac:dyDescent="0.45">
      <c r="A66" t="s">
        <v>25</v>
      </c>
      <c r="BH66">
        <f t="shared" si="9"/>
        <v>0</v>
      </c>
      <c r="BI66">
        <f t="shared" si="9"/>
        <v>0</v>
      </c>
      <c r="BJ66">
        <f t="shared" si="9"/>
        <v>0</v>
      </c>
      <c r="BK66">
        <f t="shared" si="9"/>
        <v>0</v>
      </c>
      <c r="BL66">
        <f t="shared" si="9"/>
        <v>0</v>
      </c>
      <c r="BM66">
        <f t="shared" si="10"/>
        <v>27</v>
      </c>
    </row>
    <row r="67" spans="1:65" x14ac:dyDescent="0.45">
      <c r="A67" t="s">
        <v>35</v>
      </c>
    </row>
    <row r="68" spans="1:65" x14ac:dyDescent="0.45">
      <c r="A68" t="s">
        <v>36</v>
      </c>
    </row>
  </sheetData>
  <phoneticPr fontId="1"/>
  <conditionalFormatting sqref="B4:AA30">
    <cfRule type="expression" dxfId="3" priority="1">
      <formula>B4/B$31&gt;2</formula>
    </cfRule>
    <cfRule type="expression" dxfId="2" priority="2">
      <formula>B4/B$31&lt;0.5</formula>
    </cfRule>
  </conditionalFormatting>
  <conditionalFormatting sqref="AE4:BD30">
    <cfRule type="expression" dxfId="1" priority="3">
      <formula>AE4/$BE4&gt;2</formula>
    </cfRule>
    <cfRule type="expression" dxfId="0" priority="4">
      <formula>AE4/$BE4&lt;0.5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E4DE-76D7-423F-AAA1-96B05B91AC08}">
  <dimension ref="A3:AA31"/>
  <sheetViews>
    <sheetView topLeftCell="A16" workbookViewId="0">
      <selection activeCell="E8" sqref="E8"/>
    </sheetView>
  </sheetViews>
  <sheetFormatPr defaultRowHeight="18" x14ac:dyDescent="0.45"/>
  <cols>
    <col min="1" max="1" width="10.59765625" bestFit="1" customWidth="1"/>
    <col min="2" max="2" width="8.09765625" bestFit="1" customWidth="1"/>
    <col min="3" max="4" width="8.19921875" bestFit="1" customWidth="1"/>
    <col min="5" max="5" width="8.296875" bestFit="1" customWidth="1"/>
    <col min="6" max="6" width="8.09765625" bestFit="1" customWidth="1"/>
    <col min="7" max="7" width="8" bestFit="1" customWidth="1"/>
    <col min="8" max="9" width="8.296875" bestFit="1" customWidth="1"/>
    <col min="10" max="10" width="7.5" bestFit="1" customWidth="1"/>
    <col min="11" max="11" width="7.69921875" bestFit="1" customWidth="1"/>
    <col min="12" max="12" width="8.19921875" bestFit="1" customWidth="1"/>
    <col min="13" max="13" width="8" bestFit="1" customWidth="1"/>
    <col min="14" max="14" width="8.59765625" bestFit="1" customWidth="1"/>
    <col min="15" max="16" width="8.296875" bestFit="1" customWidth="1"/>
    <col min="17" max="17" width="8.09765625" bestFit="1" customWidth="1"/>
    <col min="18" max="18" width="8.296875" bestFit="1" customWidth="1"/>
    <col min="19" max="19" width="8.19921875" bestFit="1" customWidth="1"/>
    <col min="20" max="21" width="8.09765625" bestFit="1" customWidth="1"/>
    <col min="22" max="22" width="8.296875" bestFit="1" customWidth="1"/>
    <col min="23" max="23" width="8.09765625" bestFit="1" customWidth="1"/>
    <col min="24" max="24" width="8.5" bestFit="1" customWidth="1"/>
    <col min="25" max="27" width="8.09765625" bestFit="1" customWidth="1"/>
    <col min="28" max="28" width="5.3984375" bestFit="1" customWidth="1"/>
    <col min="29" max="29" width="6.3984375" bestFit="1" customWidth="1"/>
    <col min="30" max="30" width="9.5" bestFit="1" customWidth="1"/>
    <col min="31" max="31" width="7.5" bestFit="1" customWidth="1"/>
    <col min="32" max="32" width="9.5" bestFit="1" customWidth="1"/>
    <col min="33" max="33" width="7.5" bestFit="1" customWidth="1"/>
    <col min="34" max="34" width="9.5" bestFit="1" customWidth="1"/>
    <col min="35" max="35" width="7.5" bestFit="1" customWidth="1"/>
    <col min="36" max="36" width="9.5" bestFit="1" customWidth="1"/>
    <col min="37" max="37" width="7.5" bestFit="1" customWidth="1"/>
    <col min="38" max="38" width="9.5" bestFit="1" customWidth="1"/>
    <col min="39" max="39" width="7.5" bestFit="1" customWidth="1"/>
    <col min="40" max="40" width="9.5" bestFit="1" customWidth="1"/>
    <col min="41" max="41" width="7.5" bestFit="1" customWidth="1"/>
    <col min="42" max="42" width="9.5" bestFit="1" customWidth="1"/>
    <col min="43" max="43" width="7.5" bestFit="1" customWidth="1"/>
    <col min="44" max="44" width="9.5" bestFit="1" customWidth="1"/>
    <col min="45" max="45" width="7.5" bestFit="1" customWidth="1"/>
    <col min="46" max="46" width="9.5" bestFit="1" customWidth="1"/>
    <col min="47" max="47" width="7.5" bestFit="1" customWidth="1"/>
    <col min="48" max="48" width="9.5" bestFit="1" customWidth="1"/>
    <col min="49" max="49" width="7.5" bestFit="1" customWidth="1"/>
    <col min="50" max="50" width="9.5" bestFit="1" customWidth="1"/>
    <col min="51" max="51" width="7.5" bestFit="1" customWidth="1"/>
    <col min="52" max="52" width="9.5" bestFit="1" customWidth="1"/>
    <col min="53" max="53" width="7.5" bestFit="1" customWidth="1"/>
    <col min="54" max="54" width="9.5" bestFit="1" customWidth="1"/>
    <col min="55" max="55" width="5" bestFit="1" customWidth="1"/>
  </cols>
  <sheetData>
    <row r="3" spans="1:27" x14ac:dyDescent="0.45">
      <c r="A3" s="3" t="s">
        <v>59</v>
      </c>
      <c r="B3" t="s">
        <v>40</v>
      </c>
      <c r="C3" t="s">
        <v>41</v>
      </c>
      <c r="D3" t="s">
        <v>42</v>
      </c>
      <c r="E3" t="s">
        <v>43</v>
      </c>
      <c r="F3" t="s">
        <v>44</v>
      </c>
      <c r="G3" t="s">
        <v>45</v>
      </c>
      <c r="H3" t="s">
        <v>47</v>
      </c>
      <c r="I3" t="s">
        <v>46</v>
      </c>
      <c r="J3" t="s">
        <v>48</v>
      </c>
      <c r="K3" t="s">
        <v>49</v>
      </c>
      <c r="L3" t="s">
        <v>50</v>
      </c>
      <c r="M3" t="s">
        <v>51</v>
      </c>
      <c r="N3" t="s">
        <v>52</v>
      </c>
      <c r="O3" t="s">
        <v>53</v>
      </c>
      <c r="P3" t="s">
        <v>54</v>
      </c>
      <c r="Q3" t="s">
        <v>56</v>
      </c>
      <c r="R3" t="s">
        <v>55</v>
      </c>
      <c r="S3" t="s">
        <v>57</v>
      </c>
      <c r="T3" t="s">
        <v>64</v>
      </c>
      <c r="U3" t="s">
        <v>63</v>
      </c>
      <c r="V3" t="s">
        <v>62</v>
      </c>
      <c r="W3" t="s">
        <v>66</v>
      </c>
      <c r="X3" t="s">
        <v>67</v>
      </c>
      <c r="Y3" t="s">
        <v>61</v>
      </c>
      <c r="Z3" t="s">
        <v>68</v>
      </c>
      <c r="AA3" t="s">
        <v>58</v>
      </c>
    </row>
    <row r="4" spans="1:27" x14ac:dyDescent="0.45">
      <c r="A4" s="4" t="s">
        <v>69</v>
      </c>
      <c r="B4" s="2">
        <v>532</v>
      </c>
      <c r="C4" s="2">
        <v>2594</v>
      </c>
      <c r="D4" s="2">
        <v>3669</v>
      </c>
      <c r="E4" s="2">
        <v>2244</v>
      </c>
      <c r="F4" s="2">
        <v>1337</v>
      </c>
      <c r="G4" s="2">
        <v>2577</v>
      </c>
      <c r="H4" s="2">
        <v>5610</v>
      </c>
      <c r="I4" s="2">
        <v>2063</v>
      </c>
      <c r="J4" s="2">
        <v>309</v>
      </c>
      <c r="K4" s="2">
        <v>3042</v>
      </c>
      <c r="L4" s="2">
        <v>4473</v>
      </c>
      <c r="M4" s="2">
        <v>3342</v>
      </c>
      <c r="N4" s="2">
        <v>8371</v>
      </c>
      <c r="O4" s="2">
        <v>4191</v>
      </c>
      <c r="P4" s="2">
        <v>375</v>
      </c>
      <c r="Q4" s="2">
        <v>2480</v>
      </c>
      <c r="R4" s="2">
        <v>51</v>
      </c>
      <c r="S4" s="2">
        <v>2674</v>
      </c>
      <c r="T4" s="2">
        <v>6254</v>
      </c>
      <c r="U4" s="2">
        <v>5298</v>
      </c>
      <c r="V4" s="2">
        <v>218</v>
      </c>
      <c r="W4" s="2">
        <v>942</v>
      </c>
      <c r="X4" s="2">
        <v>2372</v>
      </c>
      <c r="Y4" s="2">
        <v>65</v>
      </c>
      <c r="Z4" s="2">
        <v>1428</v>
      </c>
      <c r="AA4" s="2">
        <v>528</v>
      </c>
    </row>
    <row r="5" spans="1:27" x14ac:dyDescent="0.45">
      <c r="A5" s="4" t="s">
        <v>70</v>
      </c>
      <c r="B5" s="2">
        <v>1556</v>
      </c>
      <c r="C5" s="2">
        <v>584</v>
      </c>
      <c r="D5" s="2">
        <v>377</v>
      </c>
      <c r="E5" s="2">
        <v>150</v>
      </c>
      <c r="F5" s="2">
        <v>276</v>
      </c>
      <c r="G5" s="2">
        <v>256</v>
      </c>
      <c r="H5" s="2">
        <v>275</v>
      </c>
      <c r="I5" s="2">
        <v>258</v>
      </c>
      <c r="J5" s="2">
        <v>715</v>
      </c>
      <c r="K5" s="2">
        <v>549</v>
      </c>
      <c r="L5" s="2">
        <v>417</v>
      </c>
      <c r="M5" s="2">
        <v>216</v>
      </c>
      <c r="N5" s="2">
        <v>476</v>
      </c>
      <c r="O5" s="2">
        <v>405</v>
      </c>
      <c r="P5" s="2">
        <v>280</v>
      </c>
      <c r="Q5" s="2">
        <v>170</v>
      </c>
      <c r="R5" s="2">
        <v>31</v>
      </c>
      <c r="S5" s="2">
        <v>274</v>
      </c>
      <c r="T5" s="2">
        <v>762</v>
      </c>
      <c r="U5" s="2">
        <v>376</v>
      </c>
      <c r="V5" s="2">
        <v>168</v>
      </c>
      <c r="W5" s="2">
        <v>22</v>
      </c>
      <c r="X5" s="2">
        <v>145</v>
      </c>
      <c r="Y5" s="2">
        <v>14</v>
      </c>
      <c r="Z5" s="2">
        <v>139</v>
      </c>
      <c r="AA5" s="2">
        <v>10</v>
      </c>
    </row>
    <row r="6" spans="1:27" x14ac:dyDescent="0.45">
      <c r="A6" s="4" t="s">
        <v>2</v>
      </c>
      <c r="B6" s="2">
        <v>2990</v>
      </c>
      <c r="C6" s="2">
        <v>401</v>
      </c>
      <c r="D6" s="2">
        <v>484</v>
      </c>
      <c r="E6" s="2">
        <v>472</v>
      </c>
      <c r="F6" s="2">
        <v>1360</v>
      </c>
      <c r="G6" s="2">
        <v>535</v>
      </c>
      <c r="H6" s="2">
        <v>324</v>
      </c>
      <c r="I6" s="2">
        <v>363</v>
      </c>
      <c r="J6" s="2">
        <v>1367</v>
      </c>
      <c r="K6" s="2">
        <v>921</v>
      </c>
      <c r="L6" s="2">
        <v>729</v>
      </c>
      <c r="M6" s="2">
        <v>374</v>
      </c>
      <c r="N6" s="2">
        <v>1051</v>
      </c>
      <c r="O6" s="2">
        <v>510</v>
      </c>
      <c r="P6" s="2">
        <v>641</v>
      </c>
      <c r="Q6" s="2">
        <v>413</v>
      </c>
      <c r="R6" s="2">
        <v>29</v>
      </c>
      <c r="S6" s="2">
        <v>344</v>
      </c>
      <c r="T6" s="2">
        <v>1274</v>
      </c>
      <c r="U6" s="2">
        <v>712</v>
      </c>
      <c r="V6" s="2">
        <v>211</v>
      </c>
      <c r="W6" s="2">
        <v>103</v>
      </c>
      <c r="X6" s="2">
        <v>73</v>
      </c>
      <c r="Y6" s="2">
        <v>34</v>
      </c>
      <c r="Z6" s="2">
        <v>322</v>
      </c>
      <c r="AA6" s="2">
        <v>15</v>
      </c>
    </row>
    <row r="7" spans="1:27" x14ac:dyDescent="0.45">
      <c r="A7" s="4" t="s">
        <v>3</v>
      </c>
      <c r="B7" s="2">
        <v>1751</v>
      </c>
      <c r="C7" s="2">
        <v>126</v>
      </c>
      <c r="D7" s="2">
        <v>195</v>
      </c>
      <c r="E7" s="2">
        <v>260</v>
      </c>
      <c r="F7" s="2">
        <v>623</v>
      </c>
      <c r="G7" s="2">
        <v>282</v>
      </c>
      <c r="H7" s="2">
        <v>236</v>
      </c>
      <c r="I7" s="2">
        <v>192</v>
      </c>
      <c r="J7" s="2">
        <v>1068</v>
      </c>
      <c r="K7" s="2">
        <v>273</v>
      </c>
      <c r="L7" s="2">
        <v>565</v>
      </c>
      <c r="M7" s="2">
        <v>251</v>
      </c>
      <c r="N7" s="2">
        <v>632</v>
      </c>
      <c r="O7" s="2">
        <v>334</v>
      </c>
      <c r="P7" s="2">
        <v>345</v>
      </c>
      <c r="Q7" s="2">
        <v>218</v>
      </c>
      <c r="R7" s="2">
        <v>11</v>
      </c>
      <c r="S7" s="2">
        <v>207</v>
      </c>
      <c r="T7" s="2">
        <v>818</v>
      </c>
      <c r="U7" s="2">
        <v>461</v>
      </c>
      <c r="V7" s="2">
        <v>155</v>
      </c>
      <c r="W7" s="2">
        <v>17</v>
      </c>
      <c r="X7" s="2">
        <v>82</v>
      </c>
      <c r="Y7" s="2">
        <v>10</v>
      </c>
      <c r="Z7" s="2">
        <v>176</v>
      </c>
      <c r="AA7" s="2">
        <v>6</v>
      </c>
    </row>
    <row r="8" spans="1:27" x14ac:dyDescent="0.45">
      <c r="A8" s="4" t="s">
        <v>4</v>
      </c>
      <c r="B8" s="2">
        <v>391</v>
      </c>
      <c r="C8" s="2">
        <v>4339</v>
      </c>
      <c r="D8" s="2">
        <v>916</v>
      </c>
      <c r="E8" s="2">
        <v>2773</v>
      </c>
      <c r="F8" s="2">
        <v>189</v>
      </c>
      <c r="G8" s="2">
        <v>1133</v>
      </c>
      <c r="H8" s="2">
        <v>1927</v>
      </c>
      <c r="I8" s="2">
        <v>1774</v>
      </c>
      <c r="J8" s="2">
        <v>219</v>
      </c>
      <c r="K8" s="2">
        <v>866</v>
      </c>
      <c r="L8" s="2">
        <v>2294</v>
      </c>
      <c r="M8" s="2">
        <v>2915</v>
      </c>
      <c r="N8" s="2">
        <v>3177</v>
      </c>
      <c r="O8" s="2">
        <v>6088</v>
      </c>
      <c r="P8" s="2">
        <v>124</v>
      </c>
      <c r="Q8" s="2">
        <v>1612</v>
      </c>
      <c r="R8" s="2">
        <v>27</v>
      </c>
      <c r="S8" s="2">
        <v>7128</v>
      </c>
      <c r="T8" s="2">
        <v>4550</v>
      </c>
      <c r="U8" s="2">
        <v>3044</v>
      </c>
      <c r="V8" s="2">
        <v>170</v>
      </c>
      <c r="W8" s="2">
        <v>1140</v>
      </c>
      <c r="X8" s="2">
        <v>1952</v>
      </c>
      <c r="Y8" s="2">
        <v>126</v>
      </c>
      <c r="Z8" s="2">
        <v>481</v>
      </c>
      <c r="AA8" s="2">
        <v>2233</v>
      </c>
    </row>
    <row r="9" spans="1:27" x14ac:dyDescent="0.45">
      <c r="A9" s="4" t="s">
        <v>5</v>
      </c>
      <c r="B9" s="2">
        <v>545</v>
      </c>
      <c r="C9" s="2">
        <v>194</v>
      </c>
      <c r="D9" s="2">
        <v>337</v>
      </c>
      <c r="E9" s="2">
        <v>139</v>
      </c>
      <c r="F9" s="2">
        <v>315</v>
      </c>
      <c r="G9" s="2">
        <v>264</v>
      </c>
      <c r="H9" s="2">
        <v>164</v>
      </c>
      <c r="I9" s="2">
        <v>355</v>
      </c>
      <c r="J9" s="2">
        <v>458</v>
      </c>
      <c r="K9" s="2">
        <v>433</v>
      </c>
      <c r="L9" s="2">
        <v>360</v>
      </c>
      <c r="M9" s="2">
        <v>104</v>
      </c>
      <c r="N9" s="2">
        <v>400</v>
      </c>
      <c r="O9" s="2">
        <v>265</v>
      </c>
      <c r="P9" s="2">
        <v>2115</v>
      </c>
      <c r="Q9" s="2">
        <v>241</v>
      </c>
      <c r="R9" s="2">
        <v>14</v>
      </c>
      <c r="S9" s="2">
        <v>167</v>
      </c>
      <c r="T9" s="2">
        <v>440</v>
      </c>
      <c r="U9" s="2">
        <v>526</v>
      </c>
      <c r="V9" s="2">
        <v>108</v>
      </c>
      <c r="W9" s="2">
        <v>42</v>
      </c>
      <c r="X9" s="2">
        <v>66</v>
      </c>
      <c r="Y9" s="2">
        <v>8</v>
      </c>
      <c r="Z9" s="2">
        <v>143</v>
      </c>
      <c r="AA9" s="2">
        <v>8</v>
      </c>
    </row>
    <row r="10" spans="1:27" x14ac:dyDescent="0.45">
      <c r="A10" s="4" t="s">
        <v>6</v>
      </c>
      <c r="B10" s="2">
        <v>1279</v>
      </c>
      <c r="C10" s="2">
        <v>163</v>
      </c>
      <c r="D10" s="2">
        <v>144</v>
      </c>
      <c r="E10" s="2">
        <v>117</v>
      </c>
      <c r="F10" s="2">
        <v>370</v>
      </c>
      <c r="G10" s="2">
        <v>200</v>
      </c>
      <c r="H10" s="2">
        <v>161</v>
      </c>
      <c r="I10" s="2">
        <v>199</v>
      </c>
      <c r="J10" s="2">
        <v>450</v>
      </c>
      <c r="K10" s="2">
        <v>132</v>
      </c>
      <c r="L10" s="2">
        <v>436</v>
      </c>
      <c r="M10" s="2">
        <v>171</v>
      </c>
      <c r="N10" s="2">
        <v>649</v>
      </c>
      <c r="O10" s="2">
        <v>356</v>
      </c>
      <c r="P10" s="2">
        <v>383</v>
      </c>
      <c r="Q10" s="2">
        <v>186</v>
      </c>
      <c r="R10" s="2">
        <v>6</v>
      </c>
      <c r="S10" s="2">
        <v>114</v>
      </c>
      <c r="T10" s="2">
        <v>745</v>
      </c>
      <c r="U10" s="2">
        <v>393</v>
      </c>
      <c r="V10" s="2">
        <v>142</v>
      </c>
      <c r="W10" s="2">
        <v>33</v>
      </c>
      <c r="X10" s="2">
        <v>60</v>
      </c>
      <c r="Y10" s="2">
        <v>13</v>
      </c>
      <c r="Z10" s="2">
        <v>219</v>
      </c>
      <c r="AA10" s="2">
        <v>9</v>
      </c>
    </row>
    <row r="11" spans="1:27" x14ac:dyDescent="0.45">
      <c r="A11" s="4" t="s">
        <v>7</v>
      </c>
      <c r="B11" s="2">
        <v>367</v>
      </c>
      <c r="C11" s="2">
        <v>254</v>
      </c>
      <c r="D11" s="2">
        <v>2700</v>
      </c>
      <c r="E11" s="2">
        <v>287</v>
      </c>
      <c r="F11" s="2">
        <v>149</v>
      </c>
      <c r="G11" s="2">
        <v>107</v>
      </c>
      <c r="H11" s="2">
        <v>125</v>
      </c>
      <c r="I11" s="2">
        <v>284</v>
      </c>
      <c r="J11" s="2">
        <v>315</v>
      </c>
      <c r="K11" s="2">
        <v>320</v>
      </c>
      <c r="L11" s="2">
        <v>679</v>
      </c>
      <c r="M11" s="2">
        <v>146</v>
      </c>
      <c r="N11" s="2">
        <v>501</v>
      </c>
      <c r="O11" s="2">
        <v>286</v>
      </c>
      <c r="P11" s="2">
        <v>613</v>
      </c>
      <c r="Q11" s="2">
        <v>629</v>
      </c>
      <c r="R11" s="2">
        <v>11</v>
      </c>
      <c r="S11" s="2">
        <v>311</v>
      </c>
      <c r="T11" s="2">
        <v>4741</v>
      </c>
      <c r="U11" s="2">
        <v>3471</v>
      </c>
      <c r="V11" s="2">
        <v>71</v>
      </c>
      <c r="W11" s="2">
        <v>19</v>
      </c>
      <c r="X11" s="2">
        <v>633</v>
      </c>
      <c r="Y11" s="2">
        <v>5</v>
      </c>
      <c r="Z11" s="2">
        <v>265</v>
      </c>
      <c r="AA11" s="2">
        <v>32</v>
      </c>
    </row>
    <row r="12" spans="1:27" x14ac:dyDescent="0.45">
      <c r="A12" s="4" t="s">
        <v>8</v>
      </c>
      <c r="B12" s="2">
        <v>3465</v>
      </c>
      <c r="C12" s="2">
        <v>2477</v>
      </c>
      <c r="D12" s="2">
        <v>1182</v>
      </c>
      <c r="E12" s="2">
        <v>1830</v>
      </c>
      <c r="F12" s="2">
        <v>786</v>
      </c>
      <c r="G12" s="2">
        <v>2984</v>
      </c>
      <c r="H12" s="2">
        <v>3517</v>
      </c>
      <c r="I12" s="2">
        <v>1297</v>
      </c>
      <c r="J12" s="2">
        <v>278</v>
      </c>
      <c r="K12" s="2">
        <v>1162</v>
      </c>
      <c r="L12" s="2">
        <v>3528</v>
      </c>
      <c r="M12" s="2">
        <v>7068</v>
      </c>
      <c r="N12" s="2">
        <v>6339</v>
      </c>
      <c r="O12" s="2">
        <v>2462</v>
      </c>
      <c r="P12" s="2">
        <v>196</v>
      </c>
      <c r="Q12" s="2">
        <v>1369</v>
      </c>
      <c r="R12" s="2">
        <v>37</v>
      </c>
      <c r="S12" s="2">
        <v>3707</v>
      </c>
      <c r="T12" s="2">
        <v>2753</v>
      </c>
      <c r="U12" s="2">
        <v>1700</v>
      </c>
      <c r="V12" s="2">
        <v>164</v>
      </c>
      <c r="W12" s="2">
        <v>2398</v>
      </c>
      <c r="X12" s="2">
        <v>3471</v>
      </c>
      <c r="Y12" s="2">
        <v>100</v>
      </c>
      <c r="Z12" s="2">
        <v>131</v>
      </c>
      <c r="AA12" s="2">
        <v>502</v>
      </c>
    </row>
    <row r="13" spans="1:27" x14ac:dyDescent="0.45">
      <c r="A13" s="4" t="s">
        <v>9</v>
      </c>
      <c r="B13" s="2">
        <v>380</v>
      </c>
      <c r="C13" s="2">
        <v>128</v>
      </c>
      <c r="D13" s="2">
        <v>214</v>
      </c>
      <c r="E13" s="2">
        <v>70</v>
      </c>
      <c r="F13" s="2">
        <v>84</v>
      </c>
      <c r="G13" s="2">
        <v>202</v>
      </c>
      <c r="H13" s="2">
        <v>97</v>
      </c>
      <c r="I13" s="2">
        <v>85</v>
      </c>
      <c r="J13" s="2">
        <v>124</v>
      </c>
      <c r="K13" s="2">
        <v>177</v>
      </c>
      <c r="L13" s="2">
        <v>369</v>
      </c>
      <c r="M13" s="2">
        <v>72</v>
      </c>
      <c r="N13" s="2">
        <v>584</v>
      </c>
      <c r="O13" s="2">
        <v>179</v>
      </c>
      <c r="P13" s="2">
        <v>104</v>
      </c>
      <c r="Q13" s="2">
        <v>89</v>
      </c>
      <c r="R13" s="2">
        <v>6</v>
      </c>
      <c r="S13" s="2">
        <v>125</v>
      </c>
      <c r="T13" s="2">
        <v>324</v>
      </c>
      <c r="U13" s="2">
        <v>233</v>
      </c>
      <c r="V13" s="2">
        <v>57</v>
      </c>
      <c r="W13" s="2">
        <v>28</v>
      </c>
      <c r="X13" s="2">
        <v>49</v>
      </c>
      <c r="Y13" s="2">
        <v>4</v>
      </c>
      <c r="Z13" s="2">
        <v>133</v>
      </c>
      <c r="AA13" s="2">
        <v>7</v>
      </c>
    </row>
    <row r="14" spans="1:27" x14ac:dyDescent="0.45">
      <c r="A14" s="4" t="s">
        <v>10</v>
      </c>
      <c r="B14" s="2">
        <v>2011</v>
      </c>
      <c r="C14" s="2">
        <v>123</v>
      </c>
      <c r="D14" s="2">
        <v>289</v>
      </c>
      <c r="E14" s="2">
        <v>266</v>
      </c>
      <c r="F14" s="2">
        <v>273</v>
      </c>
      <c r="G14" s="2">
        <v>476</v>
      </c>
      <c r="H14" s="2">
        <v>745</v>
      </c>
      <c r="I14" s="2">
        <v>237</v>
      </c>
      <c r="J14" s="2">
        <v>912</v>
      </c>
      <c r="K14" s="2">
        <v>514</v>
      </c>
      <c r="L14" s="2">
        <v>849</v>
      </c>
      <c r="M14" s="2">
        <v>86</v>
      </c>
      <c r="N14" s="2">
        <v>2311</v>
      </c>
      <c r="O14" s="2">
        <v>1340</v>
      </c>
      <c r="P14" s="2">
        <v>1104</v>
      </c>
      <c r="Q14" s="2">
        <v>106</v>
      </c>
      <c r="R14" s="2">
        <v>7</v>
      </c>
      <c r="S14" s="2">
        <v>370</v>
      </c>
      <c r="T14" s="2">
        <v>4186</v>
      </c>
      <c r="U14" s="2">
        <v>2638</v>
      </c>
      <c r="V14" s="2">
        <v>269</v>
      </c>
      <c r="W14" s="2">
        <v>23</v>
      </c>
      <c r="X14" s="2">
        <v>81</v>
      </c>
      <c r="Y14" s="2">
        <v>5</v>
      </c>
      <c r="Z14" s="2">
        <v>1058</v>
      </c>
      <c r="AA14" s="2">
        <v>16</v>
      </c>
    </row>
    <row r="15" spans="1:27" x14ac:dyDescent="0.45">
      <c r="A15" s="4" t="s">
        <v>11</v>
      </c>
      <c r="B15" s="2">
        <v>3653</v>
      </c>
      <c r="C15" s="2">
        <v>2724</v>
      </c>
      <c r="D15" s="2">
        <v>2289</v>
      </c>
      <c r="E15" s="2">
        <v>179</v>
      </c>
      <c r="F15" s="2">
        <v>1144</v>
      </c>
      <c r="G15" s="2">
        <v>1859</v>
      </c>
      <c r="H15" s="2">
        <v>229</v>
      </c>
      <c r="I15" s="2">
        <v>2521</v>
      </c>
      <c r="J15" s="2">
        <v>471</v>
      </c>
      <c r="K15" s="2">
        <v>194</v>
      </c>
      <c r="L15" s="2">
        <v>289</v>
      </c>
      <c r="M15" s="2">
        <v>220</v>
      </c>
      <c r="N15" s="2">
        <v>199</v>
      </c>
      <c r="O15" s="2">
        <v>147</v>
      </c>
      <c r="P15" s="2">
        <v>363</v>
      </c>
      <c r="Q15" s="2">
        <v>2187</v>
      </c>
      <c r="R15" s="2">
        <v>55</v>
      </c>
      <c r="S15" s="2">
        <v>71</v>
      </c>
      <c r="T15" s="2">
        <v>545</v>
      </c>
      <c r="U15" s="2">
        <v>333</v>
      </c>
      <c r="V15" s="2">
        <v>262</v>
      </c>
      <c r="W15" s="2">
        <v>41</v>
      </c>
      <c r="X15" s="2">
        <v>44</v>
      </c>
      <c r="Y15" s="2">
        <v>24</v>
      </c>
      <c r="Z15" s="2">
        <v>67</v>
      </c>
      <c r="AA15" s="2">
        <v>12</v>
      </c>
    </row>
    <row r="16" spans="1:27" x14ac:dyDescent="0.45">
      <c r="A16" s="4" t="s">
        <v>12</v>
      </c>
      <c r="B16" s="2">
        <v>2719</v>
      </c>
      <c r="C16" s="2">
        <v>586</v>
      </c>
      <c r="D16" s="2">
        <v>444</v>
      </c>
      <c r="E16" s="2">
        <v>457</v>
      </c>
      <c r="F16" s="2">
        <v>1359</v>
      </c>
      <c r="G16" s="2">
        <v>490</v>
      </c>
      <c r="H16" s="2">
        <v>849</v>
      </c>
      <c r="I16" s="2">
        <v>764</v>
      </c>
      <c r="J16" s="2">
        <v>1744</v>
      </c>
      <c r="K16" s="2">
        <v>664</v>
      </c>
      <c r="L16" s="2">
        <v>1677</v>
      </c>
      <c r="M16" s="2">
        <v>188</v>
      </c>
      <c r="N16" s="2">
        <v>1036</v>
      </c>
      <c r="O16" s="2">
        <v>271</v>
      </c>
      <c r="P16" s="2">
        <v>774</v>
      </c>
      <c r="Q16" s="2">
        <v>363</v>
      </c>
      <c r="R16" s="2">
        <v>26</v>
      </c>
      <c r="S16" s="2">
        <v>355</v>
      </c>
      <c r="T16" s="2">
        <v>2003</v>
      </c>
      <c r="U16" s="2">
        <v>2676</v>
      </c>
      <c r="V16" s="2">
        <v>455</v>
      </c>
      <c r="W16" s="2">
        <v>58</v>
      </c>
      <c r="X16" s="2">
        <v>88</v>
      </c>
      <c r="Y16" s="2">
        <v>13</v>
      </c>
      <c r="Z16" s="2">
        <v>1214</v>
      </c>
      <c r="AA16" s="2">
        <v>23</v>
      </c>
    </row>
    <row r="17" spans="1:27" x14ac:dyDescent="0.45">
      <c r="A17" s="4" t="s">
        <v>13</v>
      </c>
      <c r="B17" s="2">
        <v>3327</v>
      </c>
      <c r="C17" s="2">
        <v>183</v>
      </c>
      <c r="D17" s="2">
        <v>250</v>
      </c>
      <c r="E17" s="2">
        <v>292</v>
      </c>
      <c r="F17" s="2">
        <v>2073</v>
      </c>
      <c r="G17" s="2">
        <v>131</v>
      </c>
      <c r="H17" s="2">
        <v>204</v>
      </c>
      <c r="I17" s="2">
        <v>293</v>
      </c>
      <c r="J17" s="2">
        <v>4053</v>
      </c>
      <c r="K17" s="2">
        <v>279</v>
      </c>
      <c r="L17" s="2">
        <v>755</v>
      </c>
      <c r="M17" s="2">
        <v>51</v>
      </c>
      <c r="N17" s="2">
        <v>289</v>
      </c>
      <c r="O17" s="2">
        <v>178</v>
      </c>
      <c r="P17" s="2">
        <v>3246</v>
      </c>
      <c r="Q17" s="2">
        <v>79</v>
      </c>
      <c r="R17" s="2">
        <v>10</v>
      </c>
      <c r="S17" s="2">
        <v>100</v>
      </c>
      <c r="T17" s="2">
        <v>724</v>
      </c>
      <c r="U17" s="2">
        <v>929</v>
      </c>
      <c r="V17" s="2">
        <v>1999</v>
      </c>
      <c r="W17" s="2">
        <v>54</v>
      </c>
      <c r="X17" s="2">
        <v>20</v>
      </c>
      <c r="Y17" s="2">
        <v>6</v>
      </c>
      <c r="Z17" s="2">
        <v>260</v>
      </c>
      <c r="AA17" s="2">
        <v>17</v>
      </c>
    </row>
    <row r="18" spans="1:27" x14ac:dyDescent="0.45">
      <c r="A18" s="4" t="s">
        <v>14</v>
      </c>
      <c r="B18" s="2">
        <v>759</v>
      </c>
      <c r="C18" s="2">
        <v>2173</v>
      </c>
      <c r="D18" s="2">
        <v>6477</v>
      </c>
      <c r="E18" s="2">
        <v>1906</v>
      </c>
      <c r="F18" s="2">
        <v>117</v>
      </c>
      <c r="G18" s="2">
        <v>2653</v>
      </c>
      <c r="H18" s="2">
        <v>2833</v>
      </c>
      <c r="I18" s="2">
        <v>3287</v>
      </c>
      <c r="J18" s="2">
        <v>277</v>
      </c>
      <c r="K18" s="2">
        <v>1367</v>
      </c>
      <c r="L18" s="2">
        <v>3106</v>
      </c>
      <c r="M18" s="2">
        <v>2227</v>
      </c>
      <c r="N18" s="2">
        <v>4530</v>
      </c>
      <c r="O18" s="2">
        <v>3472</v>
      </c>
      <c r="P18" s="2">
        <v>145</v>
      </c>
      <c r="Q18" s="2">
        <v>1730</v>
      </c>
      <c r="R18" s="2">
        <v>197</v>
      </c>
      <c r="S18" s="2">
        <v>2493</v>
      </c>
      <c r="T18" s="2">
        <v>4359</v>
      </c>
      <c r="U18" s="2">
        <v>5512</v>
      </c>
      <c r="V18" s="2">
        <v>56</v>
      </c>
      <c r="W18" s="2">
        <v>614</v>
      </c>
      <c r="X18" s="2">
        <v>2045</v>
      </c>
      <c r="Y18" s="2">
        <v>13</v>
      </c>
      <c r="Z18" s="2">
        <v>1910</v>
      </c>
      <c r="AA18" s="2">
        <v>433</v>
      </c>
    </row>
    <row r="19" spans="1:27" x14ac:dyDescent="0.45">
      <c r="A19" s="4" t="s">
        <v>15</v>
      </c>
      <c r="B19" s="2">
        <v>1627</v>
      </c>
      <c r="C19" s="2">
        <v>301</v>
      </c>
      <c r="D19" s="2">
        <v>344</v>
      </c>
      <c r="E19" s="2">
        <v>177</v>
      </c>
      <c r="F19" s="2">
        <v>511</v>
      </c>
      <c r="G19" s="2">
        <v>709</v>
      </c>
      <c r="H19" s="2">
        <v>216</v>
      </c>
      <c r="I19" s="2">
        <v>403</v>
      </c>
      <c r="J19" s="2">
        <v>667</v>
      </c>
      <c r="K19" s="2">
        <v>1290</v>
      </c>
      <c r="L19" s="2">
        <v>418</v>
      </c>
      <c r="M19" s="2">
        <v>169</v>
      </c>
      <c r="N19" s="2">
        <v>428</v>
      </c>
      <c r="O19" s="2">
        <v>848</v>
      </c>
      <c r="P19" s="2">
        <v>556</v>
      </c>
      <c r="Q19" s="2">
        <v>224</v>
      </c>
      <c r="R19" s="2">
        <v>35</v>
      </c>
      <c r="S19" s="2">
        <v>181</v>
      </c>
      <c r="T19" s="2">
        <v>2746</v>
      </c>
      <c r="U19" s="2">
        <v>395</v>
      </c>
      <c r="V19" s="2">
        <v>691</v>
      </c>
      <c r="W19" s="2">
        <v>49</v>
      </c>
      <c r="X19" s="2">
        <v>81</v>
      </c>
      <c r="Y19" s="2">
        <v>35</v>
      </c>
      <c r="Z19" s="2">
        <v>130</v>
      </c>
      <c r="AA19" s="2">
        <v>10</v>
      </c>
    </row>
    <row r="20" spans="1:27" x14ac:dyDescent="0.45">
      <c r="A20" s="4" t="s">
        <v>16</v>
      </c>
      <c r="B20" s="2">
        <v>580</v>
      </c>
      <c r="C20" s="2">
        <v>11</v>
      </c>
      <c r="D20" s="2">
        <v>24</v>
      </c>
      <c r="E20" s="2">
        <v>8</v>
      </c>
      <c r="F20" s="2">
        <v>140</v>
      </c>
      <c r="G20" s="2">
        <v>7</v>
      </c>
      <c r="H20" s="2">
        <v>38</v>
      </c>
      <c r="I20" s="2">
        <v>22</v>
      </c>
      <c r="J20" s="2">
        <v>82</v>
      </c>
      <c r="K20" s="2">
        <v>14</v>
      </c>
      <c r="L20" s="2">
        <v>5</v>
      </c>
      <c r="M20" s="2">
        <v>14</v>
      </c>
      <c r="N20" s="2">
        <v>18</v>
      </c>
      <c r="O20" s="2">
        <v>11</v>
      </c>
      <c r="P20" s="2">
        <v>3</v>
      </c>
      <c r="Q20" s="2">
        <v>17</v>
      </c>
      <c r="R20" s="2">
        <v>16</v>
      </c>
      <c r="S20" s="2">
        <v>13</v>
      </c>
      <c r="T20" s="2">
        <v>187</v>
      </c>
      <c r="U20" s="2">
        <v>27</v>
      </c>
      <c r="V20" s="2">
        <v>9</v>
      </c>
      <c r="W20" s="2">
        <v>6</v>
      </c>
      <c r="X20" s="2">
        <v>4</v>
      </c>
      <c r="Y20" s="2">
        <v>1</v>
      </c>
      <c r="Z20" s="2">
        <v>3</v>
      </c>
      <c r="AA20" s="2">
        <v>3</v>
      </c>
    </row>
    <row r="21" spans="1:27" x14ac:dyDescent="0.45">
      <c r="A21" s="4" t="s">
        <v>17</v>
      </c>
      <c r="B21" s="2">
        <v>4200</v>
      </c>
      <c r="C21" s="2">
        <v>2568</v>
      </c>
      <c r="D21" s="2">
        <v>3135</v>
      </c>
      <c r="E21" s="2">
        <v>1557</v>
      </c>
      <c r="F21" s="2">
        <v>497</v>
      </c>
      <c r="G21" s="2">
        <v>2186</v>
      </c>
      <c r="H21" s="2">
        <v>754</v>
      </c>
      <c r="I21" s="2">
        <v>4625</v>
      </c>
      <c r="J21" s="2">
        <v>827</v>
      </c>
      <c r="K21" s="2">
        <v>567</v>
      </c>
      <c r="L21" s="2">
        <v>1019</v>
      </c>
      <c r="M21" s="2">
        <v>119</v>
      </c>
      <c r="N21" s="2">
        <v>924</v>
      </c>
      <c r="O21" s="2">
        <v>430</v>
      </c>
      <c r="P21" s="2">
        <v>1134</v>
      </c>
      <c r="Q21" s="2">
        <v>3074</v>
      </c>
      <c r="R21" s="2">
        <v>81</v>
      </c>
      <c r="S21" s="2">
        <v>109</v>
      </c>
      <c r="T21" s="2">
        <v>882</v>
      </c>
      <c r="U21" s="2">
        <v>4083</v>
      </c>
      <c r="V21" s="2">
        <v>397</v>
      </c>
      <c r="W21" s="2">
        <v>94</v>
      </c>
      <c r="X21" s="2">
        <v>126</v>
      </c>
      <c r="Y21" s="2">
        <v>38</v>
      </c>
      <c r="Z21" s="2">
        <v>160</v>
      </c>
      <c r="AA21" s="2">
        <v>23</v>
      </c>
    </row>
    <row r="22" spans="1:27" x14ac:dyDescent="0.45">
      <c r="A22" s="4" t="s">
        <v>18</v>
      </c>
      <c r="B22" s="2">
        <v>4432</v>
      </c>
      <c r="C22" s="2">
        <v>632</v>
      </c>
      <c r="D22" s="2">
        <v>1131</v>
      </c>
      <c r="E22" s="2">
        <v>726</v>
      </c>
      <c r="F22" s="2">
        <v>1596</v>
      </c>
      <c r="G22" s="2">
        <v>573</v>
      </c>
      <c r="H22" s="2">
        <v>898</v>
      </c>
      <c r="I22" s="2">
        <v>743</v>
      </c>
      <c r="J22" s="2">
        <v>2243</v>
      </c>
      <c r="K22" s="2">
        <v>1083</v>
      </c>
      <c r="L22" s="2">
        <v>3412</v>
      </c>
      <c r="M22" s="2">
        <v>493</v>
      </c>
      <c r="N22" s="2">
        <v>3533</v>
      </c>
      <c r="O22" s="2">
        <v>1927</v>
      </c>
      <c r="P22" s="2">
        <v>973</v>
      </c>
      <c r="Q22" s="2">
        <v>527</v>
      </c>
      <c r="R22" s="2">
        <v>64</v>
      </c>
      <c r="S22" s="2">
        <v>752</v>
      </c>
      <c r="T22" s="2">
        <v>1840</v>
      </c>
      <c r="U22" s="2">
        <v>3597</v>
      </c>
      <c r="V22" s="2">
        <v>632</v>
      </c>
      <c r="W22" s="2">
        <v>106</v>
      </c>
      <c r="X22" s="2">
        <v>172</v>
      </c>
      <c r="Y22" s="2">
        <v>38</v>
      </c>
      <c r="Z22" s="2">
        <v>2428</v>
      </c>
      <c r="AA22" s="2">
        <v>34</v>
      </c>
    </row>
    <row r="23" spans="1:27" x14ac:dyDescent="0.45">
      <c r="A23" s="4" t="s">
        <v>19</v>
      </c>
      <c r="B23" s="2">
        <v>2423</v>
      </c>
      <c r="C23" s="2">
        <v>305</v>
      </c>
      <c r="D23" s="2">
        <v>486</v>
      </c>
      <c r="E23" s="2">
        <v>206</v>
      </c>
      <c r="F23" s="2">
        <v>630</v>
      </c>
      <c r="G23" s="2">
        <v>553</v>
      </c>
      <c r="H23" s="2">
        <v>545</v>
      </c>
      <c r="I23" s="2">
        <v>546</v>
      </c>
      <c r="J23" s="2">
        <v>2164</v>
      </c>
      <c r="K23" s="2">
        <v>657</v>
      </c>
      <c r="L23" s="2">
        <v>1589</v>
      </c>
      <c r="M23" s="2">
        <v>225</v>
      </c>
      <c r="N23" s="2">
        <v>1585</v>
      </c>
      <c r="O23" s="2">
        <v>969</v>
      </c>
      <c r="P23" s="2">
        <v>651</v>
      </c>
      <c r="Q23" s="2">
        <v>189</v>
      </c>
      <c r="R23" s="2">
        <v>34</v>
      </c>
      <c r="S23" s="2">
        <v>316</v>
      </c>
      <c r="T23" s="2">
        <v>6100</v>
      </c>
      <c r="U23" s="2">
        <v>794</v>
      </c>
      <c r="V23" s="2">
        <v>371</v>
      </c>
      <c r="W23" s="2">
        <v>92</v>
      </c>
      <c r="X23" s="2">
        <v>126</v>
      </c>
      <c r="Y23" s="2">
        <v>31</v>
      </c>
      <c r="Z23" s="2">
        <v>593</v>
      </c>
      <c r="AA23" s="2">
        <v>21</v>
      </c>
    </row>
    <row r="24" spans="1:27" x14ac:dyDescent="0.45">
      <c r="A24" s="4" t="s">
        <v>20</v>
      </c>
      <c r="B24" s="2">
        <v>978</v>
      </c>
      <c r="C24" s="2">
        <v>1288</v>
      </c>
      <c r="D24" s="2">
        <v>953</v>
      </c>
      <c r="E24" s="2">
        <v>426</v>
      </c>
      <c r="F24" s="2">
        <v>188</v>
      </c>
      <c r="G24" s="2">
        <v>2757</v>
      </c>
      <c r="H24" s="2">
        <v>1026</v>
      </c>
      <c r="I24" s="2">
        <v>557</v>
      </c>
      <c r="J24" s="2">
        <v>76</v>
      </c>
      <c r="K24" s="2">
        <v>1052</v>
      </c>
      <c r="L24" s="2">
        <v>1290</v>
      </c>
      <c r="M24" s="2">
        <v>1863</v>
      </c>
      <c r="N24" s="2">
        <v>1311</v>
      </c>
      <c r="O24" s="2">
        <v>535</v>
      </c>
      <c r="P24" s="2">
        <v>276</v>
      </c>
      <c r="Q24" s="2">
        <v>705</v>
      </c>
      <c r="R24" s="2">
        <v>816</v>
      </c>
      <c r="S24" s="2">
        <v>824</v>
      </c>
      <c r="T24" s="2">
        <v>4338</v>
      </c>
      <c r="U24" s="2">
        <v>600</v>
      </c>
      <c r="V24" s="2">
        <v>38</v>
      </c>
      <c r="W24" s="2">
        <v>34</v>
      </c>
      <c r="X24" s="2">
        <v>34</v>
      </c>
      <c r="Y24" s="2">
        <v>12</v>
      </c>
      <c r="Z24" s="2">
        <v>1310</v>
      </c>
      <c r="AA24" s="2">
        <v>160</v>
      </c>
    </row>
    <row r="25" spans="1:27" x14ac:dyDescent="0.45">
      <c r="A25" s="4" t="s">
        <v>21</v>
      </c>
      <c r="B25" s="2">
        <v>652</v>
      </c>
      <c r="C25" s="2">
        <v>29</v>
      </c>
      <c r="D25" s="2">
        <v>135</v>
      </c>
      <c r="E25" s="2">
        <v>31</v>
      </c>
      <c r="F25" s="2">
        <v>833</v>
      </c>
      <c r="G25" s="2">
        <v>38</v>
      </c>
      <c r="H25" s="2">
        <v>28</v>
      </c>
      <c r="I25" s="2">
        <v>63</v>
      </c>
      <c r="J25" s="2">
        <v>205</v>
      </c>
      <c r="K25" s="2">
        <v>156</v>
      </c>
      <c r="L25" s="2">
        <v>54</v>
      </c>
      <c r="M25" s="2">
        <v>73</v>
      </c>
      <c r="N25" s="2">
        <v>85</v>
      </c>
      <c r="O25" s="2">
        <v>53</v>
      </c>
      <c r="P25" s="2">
        <v>249</v>
      </c>
      <c r="Q25" s="2">
        <v>92</v>
      </c>
      <c r="R25" s="2">
        <v>10</v>
      </c>
      <c r="S25" s="2">
        <v>29</v>
      </c>
      <c r="T25" s="2">
        <v>138</v>
      </c>
      <c r="U25" s="2">
        <v>72</v>
      </c>
      <c r="V25" s="2">
        <v>40</v>
      </c>
      <c r="W25" s="2">
        <v>17</v>
      </c>
      <c r="X25" s="2">
        <v>13</v>
      </c>
      <c r="Y25" s="2">
        <v>4</v>
      </c>
      <c r="Z25" s="2">
        <v>15</v>
      </c>
      <c r="AA25" s="2">
        <v>6</v>
      </c>
    </row>
    <row r="26" spans="1:27" x14ac:dyDescent="0.45">
      <c r="A26" s="4" t="s">
        <v>22</v>
      </c>
      <c r="B26" s="2">
        <v>420</v>
      </c>
      <c r="C26" s="2">
        <v>126</v>
      </c>
      <c r="D26" s="2">
        <v>112</v>
      </c>
      <c r="E26" s="2">
        <v>67</v>
      </c>
      <c r="F26" s="2">
        <v>81</v>
      </c>
      <c r="G26" s="2">
        <v>67</v>
      </c>
      <c r="H26" s="2">
        <v>100</v>
      </c>
      <c r="I26" s="2">
        <v>141</v>
      </c>
      <c r="J26" s="2">
        <v>394</v>
      </c>
      <c r="K26" s="2">
        <v>173</v>
      </c>
      <c r="L26" s="2">
        <v>196</v>
      </c>
      <c r="M26" s="2">
        <v>49</v>
      </c>
      <c r="N26" s="2">
        <v>118</v>
      </c>
      <c r="O26" s="2">
        <v>85</v>
      </c>
      <c r="P26" s="2">
        <v>268</v>
      </c>
      <c r="Q26" s="2">
        <v>72</v>
      </c>
      <c r="R26" s="2">
        <v>22</v>
      </c>
      <c r="S26" s="2">
        <v>124</v>
      </c>
      <c r="T26" s="2">
        <v>790</v>
      </c>
      <c r="U26" s="2">
        <v>688</v>
      </c>
      <c r="V26" s="2">
        <v>46</v>
      </c>
      <c r="W26" s="2">
        <v>20</v>
      </c>
      <c r="X26" s="2">
        <v>92</v>
      </c>
      <c r="Y26" s="2">
        <v>9</v>
      </c>
      <c r="Z26" s="2">
        <v>39</v>
      </c>
      <c r="AA26" s="2">
        <v>12</v>
      </c>
    </row>
    <row r="27" spans="1:27" x14ac:dyDescent="0.45">
      <c r="A27" s="4" t="s">
        <v>23</v>
      </c>
      <c r="B27" s="2">
        <v>565</v>
      </c>
      <c r="C27" s="2">
        <v>36</v>
      </c>
      <c r="D27" s="2">
        <v>38</v>
      </c>
      <c r="E27" s="2">
        <v>99</v>
      </c>
      <c r="F27" s="2">
        <v>1025</v>
      </c>
      <c r="G27" s="2">
        <v>52</v>
      </c>
      <c r="H27" s="2">
        <v>12</v>
      </c>
      <c r="I27" s="2">
        <v>30</v>
      </c>
      <c r="J27" s="2">
        <v>125</v>
      </c>
      <c r="K27" s="2">
        <v>59</v>
      </c>
      <c r="L27" s="2">
        <v>13</v>
      </c>
      <c r="M27" s="2">
        <v>35</v>
      </c>
      <c r="N27" s="2">
        <v>44</v>
      </c>
      <c r="O27" s="2">
        <v>27</v>
      </c>
      <c r="P27" s="2">
        <v>60</v>
      </c>
      <c r="Q27" s="2">
        <v>28</v>
      </c>
      <c r="R27" s="2">
        <v>4</v>
      </c>
      <c r="S27" s="2">
        <v>20</v>
      </c>
      <c r="T27" s="2">
        <v>13</v>
      </c>
      <c r="U27" s="2">
        <v>28</v>
      </c>
      <c r="V27" s="2">
        <v>16</v>
      </c>
      <c r="W27" s="2">
        <v>4</v>
      </c>
      <c r="X27" s="2">
        <v>6</v>
      </c>
      <c r="Y27" s="2">
        <v>9</v>
      </c>
      <c r="Z27" s="2">
        <v>5</v>
      </c>
      <c r="AA27" s="2">
        <v>10</v>
      </c>
    </row>
    <row r="28" spans="1:27" x14ac:dyDescent="0.45">
      <c r="A28" s="4" t="s">
        <v>24</v>
      </c>
      <c r="B28" s="2">
        <v>636</v>
      </c>
      <c r="C28" s="2">
        <v>178</v>
      </c>
      <c r="D28" s="2">
        <v>398</v>
      </c>
      <c r="E28" s="2">
        <v>215</v>
      </c>
      <c r="F28" s="2">
        <v>228</v>
      </c>
      <c r="G28" s="2">
        <v>97</v>
      </c>
      <c r="H28" s="2">
        <v>806</v>
      </c>
      <c r="I28" s="2">
        <v>163</v>
      </c>
      <c r="J28" s="2">
        <v>101</v>
      </c>
      <c r="K28" s="2">
        <v>253</v>
      </c>
      <c r="L28" s="2">
        <v>1082</v>
      </c>
      <c r="M28" s="2">
        <v>205</v>
      </c>
      <c r="N28" s="2">
        <v>1696</v>
      </c>
      <c r="O28" s="2">
        <v>519</v>
      </c>
      <c r="P28" s="2">
        <v>85</v>
      </c>
      <c r="Q28" s="2">
        <v>79</v>
      </c>
      <c r="R28" s="2">
        <v>6</v>
      </c>
      <c r="S28" s="2">
        <v>660</v>
      </c>
      <c r="T28" s="2">
        <v>1195</v>
      </c>
      <c r="U28" s="2">
        <v>854</v>
      </c>
      <c r="V28" s="2">
        <v>33</v>
      </c>
      <c r="W28" s="2">
        <v>15</v>
      </c>
      <c r="X28" s="2">
        <v>65</v>
      </c>
      <c r="Y28" s="2">
        <v>69</v>
      </c>
      <c r="Z28" s="2">
        <v>215</v>
      </c>
      <c r="AA28" s="2">
        <v>39</v>
      </c>
    </row>
    <row r="29" spans="1:27" x14ac:dyDescent="0.45">
      <c r="A29" s="4" t="s">
        <v>25</v>
      </c>
      <c r="B29" s="2">
        <v>966</v>
      </c>
      <c r="C29" s="2">
        <v>25</v>
      </c>
      <c r="D29" s="2">
        <v>35</v>
      </c>
      <c r="E29" s="2">
        <v>25</v>
      </c>
      <c r="F29" s="2">
        <v>123</v>
      </c>
      <c r="G29" s="2">
        <v>7</v>
      </c>
      <c r="H29" s="2">
        <v>18</v>
      </c>
      <c r="I29" s="2">
        <v>24</v>
      </c>
      <c r="J29" s="2">
        <v>295</v>
      </c>
      <c r="K29" s="2">
        <v>22</v>
      </c>
      <c r="L29" s="2">
        <v>184</v>
      </c>
      <c r="M29" s="2">
        <v>19</v>
      </c>
      <c r="N29" s="2">
        <v>97</v>
      </c>
      <c r="O29" s="2">
        <v>27</v>
      </c>
      <c r="P29" s="2">
        <v>347</v>
      </c>
      <c r="Q29" s="2">
        <v>13</v>
      </c>
      <c r="R29" s="2">
        <v>12</v>
      </c>
      <c r="S29" s="2">
        <v>23</v>
      </c>
      <c r="T29" s="2">
        <v>37</v>
      </c>
      <c r="U29" s="2">
        <v>51</v>
      </c>
      <c r="V29" s="2">
        <v>69</v>
      </c>
      <c r="W29" s="2">
        <v>2</v>
      </c>
      <c r="X29" s="2">
        <v>11</v>
      </c>
      <c r="Y29" s="2">
        <v>1</v>
      </c>
      <c r="Z29" s="2">
        <v>101</v>
      </c>
      <c r="AA29" s="2">
        <v>35</v>
      </c>
    </row>
    <row r="30" spans="1:27" x14ac:dyDescent="0.45">
      <c r="A30" s="4" t="s">
        <v>34</v>
      </c>
      <c r="B30" s="2">
        <v>1139</v>
      </c>
      <c r="C30" s="2">
        <v>636</v>
      </c>
      <c r="D30" s="2">
        <v>427</v>
      </c>
      <c r="E30" s="2">
        <v>727</v>
      </c>
      <c r="F30" s="2">
        <v>1586</v>
      </c>
      <c r="G30" s="2">
        <v>318</v>
      </c>
      <c r="H30" s="2">
        <v>107</v>
      </c>
      <c r="I30" s="2">
        <v>776</v>
      </c>
      <c r="J30" s="2">
        <v>613</v>
      </c>
      <c r="K30" s="2">
        <v>823</v>
      </c>
      <c r="L30" s="2">
        <v>1591</v>
      </c>
      <c r="M30" s="2">
        <v>110</v>
      </c>
      <c r="N30" s="2">
        <v>585</v>
      </c>
      <c r="O30" s="2">
        <v>410</v>
      </c>
      <c r="P30" s="2">
        <v>110</v>
      </c>
      <c r="Q30" s="2">
        <v>211</v>
      </c>
      <c r="R30" s="2">
        <v>58</v>
      </c>
      <c r="S30" s="2">
        <v>341</v>
      </c>
      <c r="T30" s="2">
        <v>607</v>
      </c>
      <c r="U30" s="2">
        <v>1230</v>
      </c>
      <c r="V30" s="2">
        <v>361</v>
      </c>
      <c r="W30" s="2">
        <v>111</v>
      </c>
      <c r="X30" s="2">
        <v>104</v>
      </c>
      <c r="Y30" s="2">
        <v>107</v>
      </c>
      <c r="Z30" s="2">
        <v>188</v>
      </c>
      <c r="AA30" s="2">
        <v>75</v>
      </c>
    </row>
    <row r="31" spans="1:27" x14ac:dyDescent="0.45">
      <c r="A31" s="4" t="s">
        <v>60</v>
      </c>
      <c r="B31" s="2">
        <v>44343</v>
      </c>
      <c r="C31" s="2">
        <v>23184</v>
      </c>
      <c r="D31" s="2">
        <v>27185</v>
      </c>
      <c r="E31" s="2">
        <v>15706</v>
      </c>
      <c r="F31" s="2">
        <v>17893</v>
      </c>
      <c r="G31" s="2">
        <v>21513</v>
      </c>
      <c r="H31" s="2">
        <v>21844</v>
      </c>
      <c r="I31" s="2">
        <v>22065</v>
      </c>
      <c r="J31" s="2">
        <v>20552</v>
      </c>
      <c r="K31" s="2">
        <v>17042</v>
      </c>
      <c r="L31" s="2">
        <v>31379</v>
      </c>
      <c r="M31" s="2">
        <v>20805</v>
      </c>
      <c r="N31" s="2">
        <v>40969</v>
      </c>
      <c r="O31" s="2">
        <v>26325</v>
      </c>
      <c r="P31" s="2">
        <v>15520</v>
      </c>
      <c r="Q31" s="2">
        <v>17103</v>
      </c>
      <c r="R31" s="2">
        <v>1676</v>
      </c>
      <c r="S31" s="2">
        <v>21832</v>
      </c>
      <c r="T31" s="2">
        <v>53351</v>
      </c>
      <c r="U31" s="2">
        <v>40721</v>
      </c>
      <c r="V31" s="2">
        <v>7208</v>
      </c>
      <c r="W31" s="2">
        <v>6084</v>
      </c>
      <c r="X31" s="2">
        <v>12015</v>
      </c>
      <c r="Y31" s="2">
        <v>794</v>
      </c>
      <c r="Z31" s="2">
        <v>13133</v>
      </c>
      <c r="AA31" s="2">
        <v>4279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いろいろ</vt:lpstr>
      <vt:lpstr>Pibot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新大平下</dc:creator>
  <cp:lastModifiedBy>新大平下</cp:lastModifiedBy>
  <dcterms:created xsi:type="dcterms:W3CDTF">2021-12-11T05:56:19Z</dcterms:created>
  <dcterms:modified xsi:type="dcterms:W3CDTF">2021-12-12T12:31:37Z</dcterms:modified>
</cp:coreProperties>
</file>